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<sst xmlns="http://schemas.openxmlformats.org/spreadsheetml/2006/main" count="334" uniqueCount="220">
  <si>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</si>
  <si>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</si>
  <si>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</si>
  <si>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</si>
  <si>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</si>
  <si>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</si>
  <si>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</si>
  <si>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</si>
  <si>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</si>
  <si>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</si>
  <si>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</si>
  <si>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</si>
  <si>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</si>
  <si>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</si>
  <si>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</si>
  <si>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</si>
  <si>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</si>
  <si>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</si>
  <si>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</si>
  <si>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</si>
  <si>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</si>
  <si>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</si>
  <si>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</si>
  <si>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</si>
  <si>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</si>
  <si>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</si>
  <si>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</si>
  <si>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</si>
  <si>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</si>
  <si>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</si>
  <si>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</si>
  <si>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</si>
  <si>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</si>
  <si>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</si>
  <si>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</si>
  <si>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</si>
  <si>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</si>
  <si>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</si>
  <si>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</si>
  <si>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</si>
  <si>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</si>
  <si>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</si>
  <si>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</si>
  <si>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</si>
  <si>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</si>
  <si>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</si>
  <si>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</si>
  <si>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</si>
  <si>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</si>
  <si>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</si>
  <si>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</si>
  <si>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</si>
  <si>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</si>
  <si>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</si>
  <si>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</si>
  <si>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</si>
  <si>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</si>
  <si>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</si>
  <si>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</si>
  <si>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</si>
  <si>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</si>
  <si>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</si>
  <si>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</si>
  <si>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</si>
  <si>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</si>
  <si>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</si>
  <si>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</si>
  <si>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</si>
  <si>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</si>
  <si>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</si>
  <si>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</si>
  <si>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</si>
  <si>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</si>
  <si>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</si>
  <si>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</si>
  <si>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</si>
  <si>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</si>
  <si>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</si>
  <si>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</si>
  <si>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</si>
  <si>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</si>
  <si>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</si>
  <si>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</si>
  <si>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</si>
  <si>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</si>
  <si>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</si>
  <si>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</si>
  <si>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</si>
  <si>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维修（护）费</t>
  </si>
  <si>
    <t>会议费</t>
  </si>
  <si>
    <t>培训费</t>
  </si>
  <si>
    <t>公务接待费</t>
  </si>
  <si>
    <t>专用材料费</t>
  </si>
  <si>
    <t>公务用车运行维护费</t>
  </si>
  <si>
    <t>对个人和家庭的补助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</si>
  <si>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</si>
  <si>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</si>
  <si>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</si>
  <si>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</si>
  <si>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</si>
  <si>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</si>
  <si>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</si>
  <si>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</si>
  <si>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（九）住房保障支出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</si>
  <si>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</si>
  <si>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</si>
  <si>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</si>
  <si>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</si>
  <si>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</si>
  <si>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</si>
  <si>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</si>
  <si>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</si>
  <si>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</si>
  <si>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</si>
  <si>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</si>
  <si>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</si>
  <si>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</si>
  <si>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</si>
  <si>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</si>
  <si>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</si>
  <si>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</si>
  <si>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</si>
  <si>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纪检监察事务</t>
  </si>
  <si>
    <t>行政运行</t>
  </si>
  <si>
    <t>其他纪检监察事务支出</t>
  </si>
  <si>
    <t>一般公共预算“三公”经费支出表</t>
  </si>
  <si>
    <t>单位：万元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</si>
  <si>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</si>
  <si>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</si>
  <si>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</si>
  <si>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</si>
  <si>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附件5：</t>
  </si>
  <si>
    <t>单位：万元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</si>
  <si>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</si>
  <si>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</si>
  <si>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</si>
  <si>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</si>
  <si>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</si>
  <si>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</si>
  <si>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</si>
  <si>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</si>
  <si>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</si>
  <si>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</si>
  <si>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</si>
  <si>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</si>
  <si>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</si>
  <si>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</si>
  <si>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</si>
  <si>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</si>
  <si>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</si>
  <si>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</si>
  <si>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</si>
  <si>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</si>
  <si>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</si>
  <si>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</si>
  <si>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</si>
  <si>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</si>
  <si>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</si>
  <si>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</si>
  <si>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</si>
  <si>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</si>
  <si>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01</t>
  </si>
  <si>
    <t>社会福利和救助</t>
  </si>
  <si>
    <t>02</t>
  </si>
  <si>
    <t>退休费</t>
  </si>
  <si>
    <t>04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</si>
  <si>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</si>
  <si>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</si>
  <si>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</si>
  <si>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</si>
  <si>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</si>
  <si>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</si>
  <si>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</si>
  <si>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</si>
  <si>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</si>
  <si>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09</t>
  </si>
  <si>
    <t>助学金</t>
  </si>
  <si>
    <t>08</t>
  </si>
  <si>
    <t>08</t>
  </si>
  <si>
    <t>99</t>
  </si>
  <si>
    <t>其他对个人和家庭的补助</t>
  </si>
  <si>
    <t>502</t>
  </si>
  <si>
    <t>机关商品和服务支出</t>
  </si>
  <si>
    <t>01</t>
  </si>
  <si>
    <t>办公经费</t>
  </si>
  <si>
    <t>01</t>
  </si>
  <si>
    <t>05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</si>
  <si>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</si>
  <si>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</si>
  <si>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</si>
  <si>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</si>
  <si>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</si>
  <si>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</si>
  <si>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</si>
  <si>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</si>
  <si>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</si>
  <si>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</si>
  <si>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</si>
  <si>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</si>
  <si>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</si>
  <si>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02</t>
  </si>
  <si>
    <t>会议费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</si>
  <si>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</si>
  <si>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</si>
  <si>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</si>
  <si>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</si>
  <si>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</si>
  <si>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</si>
  <si>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</si>
  <si>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</si>
  <si>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</si>
  <si>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</si>
  <si>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>合计</t>
  </si>
  <si>
    <t>2019年预算数</t>
  </si>
  <si>
    <t xml:space="preserve"> 2018年预算执行数</t>
  </si>
  <si>
    <t xml:space="preserve"> 2019年预算数</t>
  </si>
  <si>
    <t>（八）卫生健康支出</t>
  </si>
  <si>
    <t>卫生健康支出</t>
  </si>
  <si>
    <t>八、卫生健康支出</t>
  </si>
  <si>
    <t>2019年度本单位未涉及政府性预算，故此表无数据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</si>
</sst>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;[Red]0.00"/>
    <numFmt numFmtId="186" formatCode="0.00_ "/>
  </numFmts>
  <fonts count="47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" fillId="31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6" fontId="4" fillId="0" borderId="2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54" t="s">
        <v>80</v>
      </c>
      <c r="B2" s="55"/>
      <c r="C2" s="14"/>
      <c r="D2" s="14"/>
      <c r="E2" s="53" t="s">
        <v>79</v>
      </c>
      <c r="F2" s="53"/>
    </row>
    <row r="3" spans="1:6" ht="21" customHeight="1">
      <c r="A3" s="50" t="s">
        <v>1</v>
      </c>
      <c r="B3" s="51"/>
      <c r="C3" s="50" t="s">
        <v>2</v>
      </c>
      <c r="D3" s="52"/>
      <c r="E3" s="52"/>
      <c r="F3" s="51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147.72</v>
      </c>
      <c r="C5" s="10" t="s">
        <v>9</v>
      </c>
      <c r="D5" s="10">
        <f>E5+F5</f>
        <v>147.72</v>
      </c>
      <c r="E5" s="10">
        <f>E6+E12+E13+E14</f>
        <v>147.72</v>
      </c>
      <c r="F5" s="10"/>
    </row>
    <row r="6" spans="1:6" ht="33.75" customHeight="1">
      <c r="A6" s="17" t="s">
        <v>10</v>
      </c>
      <c r="B6" s="18">
        <f>'表七部门收入总表'!C24</f>
        <v>147.72</v>
      </c>
      <c r="C6" s="17" t="s">
        <v>11</v>
      </c>
      <c r="D6" s="10">
        <f aca="true" t="shared" si="0" ref="D6:D17">E6+F6</f>
        <v>112.3</v>
      </c>
      <c r="E6" s="10">
        <f>'表七部门收入总表'!E5</f>
        <v>112.3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>
        <f t="shared" si="0"/>
        <v>0</v>
      </c>
      <c r="E7" s="10">
        <v>0</v>
      </c>
      <c r="F7" s="10"/>
    </row>
    <row r="8" spans="1:6" ht="33.75" customHeight="1">
      <c r="A8" s="17"/>
      <c r="B8" s="18"/>
      <c r="C8" s="22" t="s">
        <v>14</v>
      </c>
      <c r="D8" s="10">
        <f t="shared" si="0"/>
        <v>0</v>
      </c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>
        <f t="shared" si="0"/>
        <v>0</v>
      </c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97</v>
      </c>
      <c r="D10" s="10">
        <f t="shared" si="0"/>
        <v>0</v>
      </c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98</v>
      </c>
      <c r="D11" s="10">
        <f t="shared" si="0"/>
        <v>0</v>
      </c>
      <c r="E11" s="10">
        <v>0</v>
      </c>
      <c r="F11" s="10"/>
    </row>
    <row r="12" spans="1:6" ht="33.75" customHeight="1">
      <c r="A12" s="18"/>
      <c r="B12" s="18"/>
      <c r="C12" s="22" t="s">
        <v>99</v>
      </c>
      <c r="D12" s="10">
        <f t="shared" si="0"/>
        <v>16.779999999999998</v>
      </c>
      <c r="E12" s="10">
        <f>'表七部门收入总表'!E9</f>
        <v>16.779999999999998</v>
      </c>
      <c r="F12" s="10"/>
    </row>
    <row r="13" spans="1:6" ht="33.75" customHeight="1">
      <c r="A13" s="18"/>
      <c r="B13" s="18"/>
      <c r="C13" s="22" t="s">
        <v>216</v>
      </c>
      <c r="D13" s="10">
        <f t="shared" si="0"/>
        <v>9.05</v>
      </c>
      <c r="E13" s="10">
        <f>'表七部门收入总表'!E16</f>
        <v>9.05</v>
      </c>
      <c r="F13" s="10"/>
    </row>
    <row r="14" spans="1:6" ht="33.75" customHeight="1">
      <c r="A14" s="18"/>
      <c r="B14" s="18"/>
      <c r="C14" s="22" t="s">
        <v>103</v>
      </c>
      <c r="D14" s="10">
        <f t="shared" si="0"/>
        <v>9.59</v>
      </c>
      <c r="E14" s="10">
        <f>'表七部门收入总表'!E21</f>
        <v>9.59</v>
      </c>
      <c r="F14" s="10"/>
    </row>
    <row r="15" spans="1:6" ht="33.75" customHeight="1">
      <c r="A15" s="18"/>
      <c r="B15" s="18"/>
      <c r="C15" s="17" t="s">
        <v>18</v>
      </c>
      <c r="D15" s="10">
        <f t="shared" si="0"/>
        <v>0</v>
      </c>
      <c r="E15" s="10">
        <v>0</v>
      </c>
      <c r="F15" s="10"/>
    </row>
    <row r="16" spans="1:6" ht="33.75" customHeight="1">
      <c r="A16" s="18"/>
      <c r="B16" s="18"/>
      <c r="C16" s="18"/>
      <c r="D16" s="10">
        <f t="shared" si="0"/>
        <v>0</v>
      </c>
      <c r="E16" s="10"/>
      <c r="F16" s="10"/>
    </row>
    <row r="17" spans="1:6" ht="33.75" customHeight="1">
      <c r="A17" s="18" t="s">
        <v>19</v>
      </c>
      <c r="B17" s="18">
        <f>B5+B9</f>
        <v>147.72</v>
      </c>
      <c r="C17" s="18" t="s">
        <v>20</v>
      </c>
      <c r="D17" s="10">
        <f t="shared" si="0"/>
        <v>147.72</v>
      </c>
      <c r="E17" s="10">
        <f>E5+E15</f>
        <v>147.72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B16" sqref="B16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105</v>
      </c>
      <c r="B1" s="15"/>
      <c r="C1" s="16" t="s">
        <v>29</v>
      </c>
      <c r="D1" s="15"/>
      <c r="E1" s="15"/>
      <c r="F1" s="15"/>
    </row>
    <row r="2" spans="1:6" ht="16.5" customHeight="1">
      <c r="A2" s="58" t="s">
        <v>106</v>
      </c>
      <c r="B2" s="59"/>
      <c r="C2" s="59"/>
      <c r="D2" s="59"/>
      <c r="E2" s="59"/>
      <c r="F2" s="59"/>
    </row>
    <row r="3" spans="1:6" ht="45" customHeight="1">
      <c r="A3" s="60" t="s">
        <v>21</v>
      </c>
      <c r="B3" s="60"/>
      <c r="C3" s="61" t="s">
        <v>213</v>
      </c>
      <c r="D3" s="60"/>
      <c r="E3" s="60"/>
      <c r="F3" s="60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0"/>
    </row>
    <row r="5" spans="1:6" ht="45" customHeight="1">
      <c r="A5" s="10">
        <v>201</v>
      </c>
      <c r="B5" s="10" t="s">
        <v>28</v>
      </c>
      <c r="C5" s="28">
        <f>D5+E5</f>
        <v>112.3</v>
      </c>
      <c r="D5" s="28">
        <f>D6</f>
        <v>106.3</v>
      </c>
      <c r="E5" s="28">
        <f>E6</f>
        <v>6</v>
      </c>
      <c r="F5" s="10"/>
    </row>
    <row r="6" spans="1:6" ht="45" customHeight="1">
      <c r="A6" s="10">
        <v>20111</v>
      </c>
      <c r="B6" s="10" t="s">
        <v>122</v>
      </c>
      <c r="C6" s="28">
        <f aca="true" t="shared" si="0" ref="C6:C24">D6+E6</f>
        <v>112.3</v>
      </c>
      <c r="D6" s="28">
        <f>D7</f>
        <v>106.3</v>
      </c>
      <c r="E6" s="28">
        <v>6</v>
      </c>
      <c r="F6" s="10"/>
    </row>
    <row r="7" spans="1:6" ht="45" customHeight="1">
      <c r="A7" s="10">
        <v>2011101</v>
      </c>
      <c r="B7" s="10" t="s">
        <v>123</v>
      </c>
      <c r="C7" s="28">
        <f t="shared" si="0"/>
        <v>106.3</v>
      </c>
      <c r="D7" s="28">
        <v>106.3</v>
      </c>
      <c r="E7" s="28">
        <v>0</v>
      </c>
      <c r="F7" s="10"/>
    </row>
    <row r="8" spans="1:6" ht="45" customHeight="1">
      <c r="A8" s="10">
        <v>2011199</v>
      </c>
      <c r="B8" s="10" t="s">
        <v>124</v>
      </c>
      <c r="C8" s="28">
        <f t="shared" si="0"/>
        <v>6</v>
      </c>
      <c r="D8" s="28">
        <v>0</v>
      </c>
      <c r="E8" s="28">
        <v>6</v>
      </c>
      <c r="F8" s="10"/>
    </row>
    <row r="9" spans="1:6" ht="45" customHeight="1">
      <c r="A9" s="10">
        <v>208</v>
      </c>
      <c r="B9" s="10" t="s">
        <v>108</v>
      </c>
      <c r="C9" s="28">
        <f t="shared" si="0"/>
        <v>16.779999999999998</v>
      </c>
      <c r="D9" s="28">
        <f>D10+D12</f>
        <v>16.779999999999998</v>
      </c>
      <c r="E9" s="28">
        <v>0</v>
      </c>
      <c r="F9" s="10"/>
    </row>
    <row r="10" spans="1:6" ht="45" customHeight="1">
      <c r="A10" s="23">
        <v>20826</v>
      </c>
      <c r="B10" s="10" t="s">
        <v>109</v>
      </c>
      <c r="C10" s="28">
        <f t="shared" si="0"/>
        <v>16.06</v>
      </c>
      <c r="D10" s="28">
        <v>16.06</v>
      </c>
      <c r="E10" s="28">
        <v>0</v>
      </c>
      <c r="F10" s="10"/>
    </row>
    <row r="11" spans="1:6" ht="45" customHeight="1">
      <c r="A11" s="23">
        <v>2082699</v>
      </c>
      <c r="B11" s="10" t="s">
        <v>110</v>
      </c>
      <c r="C11" s="28">
        <f t="shared" si="0"/>
        <v>16.06</v>
      </c>
      <c r="D11" s="28">
        <v>16.06</v>
      </c>
      <c r="E11" s="28">
        <f>E12+E13+E14</f>
        <v>0</v>
      </c>
      <c r="F11" s="10"/>
    </row>
    <row r="12" spans="1:6" ht="45" customHeight="1">
      <c r="A12" s="10">
        <v>20827</v>
      </c>
      <c r="B12" s="10" t="s">
        <v>111</v>
      </c>
      <c r="C12" s="28">
        <f t="shared" si="0"/>
        <v>0.7200000000000001</v>
      </c>
      <c r="D12" s="28">
        <f>D13+D14+D15</f>
        <v>0.7200000000000001</v>
      </c>
      <c r="E12" s="28">
        <v>0</v>
      </c>
      <c r="F12" s="10"/>
    </row>
    <row r="13" spans="1:6" ht="45" customHeight="1">
      <c r="A13" s="10">
        <v>2082701</v>
      </c>
      <c r="B13" s="10" t="s">
        <v>112</v>
      </c>
      <c r="C13" s="28">
        <f t="shared" si="0"/>
        <v>0</v>
      </c>
      <c r="D13" s="28">
        <v>0</v>
      </c>
      <c r="E13" s="28">
        <v>0</v>
      </c>
      <c r="F13" s="10"/>
    </row>
    <row r="14" spans="1:6" ht="45" customHeight="1">
      <c r="A14" s="10">
        <v>2082702</v>
      </c>
      <c r="B14" s="10" t="s">
        <v>113</v>
      </c>
      <c r="C14" s="28">
        <f t="shared" si="0"/>
        <v>0.16</v>
      </c>
      <c r="D14" s="28">
        <v>0.16</v>
      </c>
      <c r="E14" s="28">
        <v>0</v>
      </c>
      <c r="F14" s="10"/>
    </row>
    <row r="15" spans="1:6" ht="45" customHeight="1">
      <c r="A15" s="10">
        <v>2082703</v>
      </c>
      <c r="B15" s="10" t="s">
        <v>114</v>
      </c>
      <c r="C15" s="28">
        <f t="shared" si="0"/>
        <v>0.56</v>
      </c>
      <c r="D15" s="28">
        <v>0.56</v>
      </c>
      <c r="E15" s="28">
        <f>E16</f>
        <v>0</v>
      </c>
      <c r="F15" s="10"/>
    </row>
    <row r="16" spans="1:6" ht="45" customHeight="1">
      <c r="A16" s="10">
        <v>210</v>
      </c>
      <c r="B16" s="10" t="s">
        <v>217</v>
      </c>
      <c r="C16" s="28">
        <f t="shared" si="0"/>
        <v>9.05</v>
      </c>
      <c r="D16" s="28">
        <f>D17+D19</f>
        <v>9.05</v>
      </c>
      <c r="E16" s="28">
        <f>E17</f>
        <v>0</v>
      </c>
      <c r="F16" s="10"/>
    </row>
    <row r="17" spans="1:6" ht="45" customHeight="1">
      <c r="A17" s="10">
        <v>21011</v>
      </c>
      <c r="B17" s="24" t="s">
        <v>115</v>
      </c>
      <c r="C17" s="28">
        <f t="shared" si="0"/>
        <v>2.63</v>
      </c>
      <c r="D17" s="28">
        <v>2.63</v>
      </c>
      <c r="E17" s="28">
        <v>0</v>
      </c>
      <c r="F17" s="10"/>
    </row>
    <row r="18" spans="1:6" ht="45" customHeight="1">
      <c r="A18" s="10">
        <v>2101103</v>
      </c>
      <c r="B18" s="25" t="s">
        <v>116</v>
      </c>
      <c r="C18" s="28">
        <f t="shared" si="0"/>
        <v>2.63</v>
      </c>
      <c r="D18" s="28">
        <v>2.63</v>
      </c>
      <c r="E18" s="28">
        <f>E19</f>
        <v>0</v>
      </c>
      <c r="F18" s="10"/>
    </row>
    <row r="19" spans="1:6" ht="45" customHeight="1">
      <c r="A19" s="10">
        <v>21012</v>
      </c>
      <c r="B19" s="10" t="s">
        <v>117</v>
      </c>
      <c r="C19" s="28">
        <f t="shared" si="0"/>
        <v>6.42</v>
      </c>
      <c r="D19" s="28">
        <v>6.42</v>
      </c>
      <c r="E19" s="28">
        <f>E20+E21</f>
        <v>0</v>
      </c>
      <c r="F19" s="10"/>
    </row>
    <row r="20" spans="1:6" ht="45" customHeight="1">
      <c r="A20" s="10">
        <v>2101201</v>
      </c>
      <c r="B20" s="10" t="s">
        <v>118</v>
      </c>
      <c r="C20" s="28">
        <f t="shared" si="0"/>
        <v>6.42</v>
      </c>
      <c r="D20" s="28">
        <v>6.42</v>
      </c>
      <c r="E20" s="28">
        <v>0</v>
      </c>
      <c r="F20" s="10"/>
    </row>
    <row r="21" spans="1:6" ht="45" customHeight="1">
      <c r="A21" s="10">
        <v>221</v>
      </c>
      <c r="B21" s="10" t="s">
        <v>119</v>
      </c>
      <c r="C21" s="28">
        <f t="shared" si="0"/>
        <v>9.59</v>
      </c>
      <c r="D21" s="28">
        <v>9.59</v>
      </c>
      <c r="E21" s="28">
        <v>0</v>
      </c>
      <c r="F21" s="10"/>
    </row>
    <row r="22" spans="1:6" ht="45" customHeight="1">
      <c r="A22" s="10">
        <v>22102</v>
      </c>
      <c r="B22" s="10" t="s">
        <v>120</v>
      </c>
      <c r="C22" s="28">
        <f t="shared" si="0"/>
        <v>9.59</v>
      </c>
      <c r="D22" s="29">
        <v>9.59</v>
      </c>
      <c r="E22" s="28">
        <v>0</v>
      </c>
      <c r="F22" s="10"/>
    </row>
    <row r="23" spans="1:6" ht="45" customHeight="1">
      <c r="A23" s="10">
        <v>2210201</v>
      </c>
      <c r="B23" s="10" t="s">
        <v>121</v>
      </c>
      <c r="C23" s="28">
        <f t="shared" si="0"/>
        <v>9.59</v>
      </c>
      <c r="D23" s="29">
        <v>9.59</v>
      </c>
      <c r="E23" s="28">
        <v>0</v>
      </c>
      <c r="F23" s="10"/>
    </row>
    <row r="24" spans="1:6" ht="45" customHeight="1">
      <c r="A24" s="10" t="s">
        <v>5</v>
      </c>
      <c r="B24" s="10" t="s">
        <v>17</v>
      </c>
      <c r="C24" s="28">
        <f t="shared" si="0"/>
        <v>147.72</v>
      </c>
      <c r="D24" s="28">
        <f>D5+D9+D16+D21</f>
        <v>141.72</v>
      </c>
      <c r="E24" s="28">
        <f>E5</f>
        <v>6</v>
      </c>
      <c r="F24" s="10"/>
    </row>
    <row r="25" spans="1:6" ht="13.5" customHeight="1">
      <c r="A25" s="56" t="s">
        <v>107</v>
      </c>
      <c r="B25" s="57"/>
      <c r="C25" s="57"/>
      <c r="D25" s="57"/>
      <c r="E25" s="57"/>
      <c r="F25" s="57"/>
    </row>
  </sheetData>
  <sheetProtection/>
  <mergeCells count="5">
    <mergeCell ref="A25:F25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0">
      <selection activeCell="H45" sqref="H45"/>
    </sheetView>
  </sheetViews>
  <sheetFormatPr defaultColWidth="9.00390625" defaultRowHeight="13.5"/>
  <sheetData>
    <row r="1" spans="1:11" ht="22.5">
      <c r="A1" s="21" t="s">
        <v>131</v>
      </c>
      <c r="B1" s="21"/>
      <c r="C1" s="21"/>
      <c r="D1" s="21"/>
      <c r="E1" s="21"/>
      <c r="F1" s="21"/>
      <c r="G1" s="35" t="s">
        <v>30</v>
      </c>
      <c r="H1" s="35"/>
      <c r="I1" s="35"/>
      <c r="J1" s="35"/>
      <c r="K1" s="35"/>
    </row>
    <row r="2" spans="2:11" ht="13.5">
      <c r="B2" s="3"/>
      <c r="F2" s="3"/>
      <c r="J2" s="59" t="s">
        <v>132</v>
      </c>
      <c r="K2" s="59"/>
    </row>
    <row r="3" spans="1:11" ht="36" customHeight="1">
      <c r="A3" s="62" t="s">
        <v>133</v>
      </c>
      <c r="B3" s="62"/>
      <c r="C3" s="62"/>
      <c r="D3" s="62"/>
      <c r="E3" s="63" t="s">
        <v>134</v>
      </c>
      <c r="F3" s="64"/>
      <c r="G3" s="64"/>
      <c r="H3" s="64"/>
      <c r="I3" s="64"/>
      <c r="J3" s="64"/>
      <c r="K3" s="65"/>
    </row>
    <row r="4" spans="1:11" ht="36" customHeight="1">
      <c r="A4" s="62" t="s">
        <v>23</v>
      </c>
      <c r="B4" s="62"/>
      <c r="C4" s="62" t="s">
        <v>135</v>
      </c>
      <c r="D4" s="62" t="s">
        <v>136</v>
      </c>
      <c r="E4" s="66" t="s">
        <v>23</v>
      </c>
      <c r="F4" s="67"/>
      <c r="G4" s="60" t="s">
        <v>24</v>
      </c>
      <c r="H4" s="60" t="s">
        <v>137</v>
      </c>
      <c r="I4" s="60"/>
      <c r="J4" s="60"/>
      <c r="K4" s="60" t="s">
        <v>22</v>
      </c>
    </row>
    <row r="5" spans="1:11" ht="36" customHeight="1">
      <c r="A5" s="36" t="s">
        <v>138</v>
      </c>
      <c r="B5" s="37" t="s">
        <v>139</v>
      </c>
      <c r="C5" s="62"/>
      <c r="D5" s="62"/>
      <c r="E5" s="36" t="s">
        <v>138</v>
      </c>
      <c r="F5" s="38" t="s">
        <v>139</v>
      </c>
      <c r="G5" s="60"/>
      <c r="H5" s="10" t="s">
        <v>5</v>
      </c>
      <c r="I5" s="10" t="s">
        <v>31</v>
      </c>
      <c r="J5" s="10" t="s">
        <v>32</v>
      </c>
      <c r="K5" s="60"/>
    </row>
    <row r="6" spans="1:11" ht="36" customHeight="1">
      <c r="A6" s="39">
        <v>501</v>
      </c>
      <c r="B6" s="40"/>
      <c r="C6" s="10" t="s">
        <v>140</v>
      </c>
      <c r="D6" s="28">
        <f>D7+D10+D14+D15</f>
        <v>128.78</v>
      </c>
      <c r="E6" s="10">
        <v>301</v>
      </c>
      <c r="F6" s="10"/>
      <c r="G6" s="10" t="s">
        <v>33</v>
      </c>
      <c r="H6" s="28">
        <f>I6+J6</f>
        <v>128.78</v>
      </c>
      <c r="I6" s="28">
        <f>SUM(I7:I17)</f>
        <v>128.78</v>
      </c>
      <c r="J6" s="28"/>
      <c r="K6" s="28"/>
    </row>
    <row r="7" spans="1:11" ht="36" customHeight="1">
      <c r="A7" s="78"/>
      <c r="B7" s="79" t="s">
        <v>141</v>
      </c>
      <c r="C7" s="60" t="s">
        <v>142</v>
      </c>
      <c r="D7" s="80">
        <f>H7+H8+H9</f>
        <v>87.67</v>
      </c>
      <c r="E7" s="68"/>
      <c r="F7" s="40" t="s">
        <v>143</v>
      </c>
      <c r="G7" s="10" t="s">
        <v>34</v>
      </c>
      <c r="H7" s="28">
        <f aca="true" t="shared" si="0" ref="H7:H44">I7+J7</f>
        <v>22.51</v>
      </c>
      <c r="I7" s="28">
        <v>22.51</v>
      </c>
      <c r="J7" s="28"/>
      <c r="K7" s="28"/>
    </row>
    <row r="8" spans="1:11" ht="36" customHeight="1">
      <c r="A8" s="78"/>
      <c r="B8" s="79"/>
      <c r="C8" s="60"/>
      <c r="D8" s="60"/>
      <c r="E8" s="69"/>
      <c r="F8" s="40" t="s">
        <v>144</v>
      </c>
      <c r="G8" s="10" t="s">
        <v>35</v>
      </c>
      <c r="H8" s="28">
        <f>I8+J8</f>
        <v>58.65</v>
      </c>
      <c r="I8" s="47">
        <v>58.65</v>
      </c>
      <c r="J8" s="28"/>
      <c r="K8" s="28"/>
    </row>
    <row r="9" spans="1:11" ht="36" customHeight="1">
      <c r="A9" s="78"/>
      <c r="B9" s="79"/>
      <c r="C9" s="60"/>
      <c r="D9" s="60"/>
      <c r="E9" s="70"/>
      <c r="F9" s="40" t="s">
        <v>145</v>
      </c>
      <c r="G9" s="10" t="s">
        <v>36</v>
      </c>
      <c r="H9" s="28">
        <f t="shared" si="0"/>
        <v>6.51</v>
      </c>
      <c r="I9" s="28">
        <v>6.51</v>
      </c>
      <c r="J9" s="28"/>
      <c r="K9" s="28"/>
    </row>
    <row r="10" spans="1:11" ht="36" customHeight="1">
      <c r="A10" s="71"/>
      <c r="B10" s="74" t="s">
        <v>146</v>
      </c>
      <c r="C10" s="68" t="s">
        <v>147</v>
      </c>
      <c r="D10" s="77">
        <f>H10+H11+H12+H13</f>
        <v>25.829999999999995</v>
      </c>
      <c r="E10" s="68"/>
      <c r="F10" s="40" t="s">
        <v>148</v>
      </c>
      <c r="G10" s="10" t="s">
        <v>102</v>
      </c>
      <c r="H10" s="28">
        <f t="shared" si="0"/>
        <v>0.72</v>
      </c>
      <c r="I10" s="28">
        <v>0.72</v>
      </c>
      <c r="J10" s="28"/>
      <c r="K10" s="28"/>
    </row>
    <row r="11" spans="1:11" ht="36" customHeight="1">
      <c r="A11" s="72"/>
      <c r="B11" s="75"/>
      <c r="C11" s="69"/>
      <c r="D11" s="69"/>
      <c r="E11" s="69"/>
      <c r="F11" s="40" t="s">
        <v>149</v>
      </c>
      <c r="G11" s="10" t="s">
        <v>101</v>
      </c>
      <c r="H11" s="28">
        <f t="shared" si="0"/>
        <v>16.06</v>
      </c>
      <c r="I11" s="28">
        <v>16.06</v>
      </c>
      <c r="J11" s="28"/>
      <c r="K11" s="28"/>
    </row>
    <row r="12" spans="1:11" ht="36" customHeight="1">
      <c r="A12" s="72"/>
      <c r="B12" s="75"/>
      <c r="C12" s="69"/>
      <c r="D12" s="69"/>
      <c r="E12" s="69"/>
      <c r="F12" s="40" t="s">
        <v>150</v>
      </c>
      <c r="G12" s="10" t="s">
        <v>151</v>
      </c>
      <c r="H12" s="28">
        <f t="shared" si="0"/>
        <v>6.42</v>
      </c>
      <c r="I12" s="28">
        <v>6.42</v>
      </c>
      <c r="J12" s="28"/>
      <c r="K12" s="28"/>
    </row>
    <row r="13" spans="1:11" ht="36" customHeight="1">
      <c r="A13" s="73"/>
      <c r="B13" s="76"/>
      <c r="C13" s="70"/>
      <c r="D13" s="70"/>
      <c r="E13" s="70"/>
      <c r="F13" s="40" t="s">
        <v>152</v>
      </c>
      <c r="G13" s="10" t="s">
        <v>153</v>
      </c>
      <c r="H13" s="28">
        <f t="shared" si="0"/>
        <v>2.63</v>
      </c>
      <c r="I13" s="28">
        <v>2.63</v>
      </c>
      <c r="J13" s="28"/>
      <c r="K13" s="28"/>
    </row>
    <row r="14" spans="1:11" ht="36" customHeight="1">
      <c r="A14" s="39"/>
      <c r="B14" s="40" t="s">
        <v>154</v>
      </c>
      <c r="C14" s="10" t="s">
        <v>155</v>
      </c>
      <c r="D14" s="28">
        <f>H14</f>
        <v>9.59</v>
      </c>
      <c r="E14" s="10"/>
      <c r="F14" s="40" t="s">
        <v>156</v>
      </c>
      <c r="G14" s="10" t="s">
        <v>155</v>
      </c>
      <c r="H14" s="28">
        <f t="shared" si="0"/>
        <v>9.59</v>
      </c>
      <c r="I14" s="28">
        <v>9.59</v>
      </c>
      <c r="J14" s="28"/>
      <c r="K14" s="28"/>
    </row>
    <row r="15" spans="1:11" ht="36" customHeight="1">
      <c r="A15" s="71"/>
      <c r="B15" s="79" t="s">
        <v>157</v>
      </c>
      <c r="C15" s="84" t="s">
        <v>158</v>
      </c>
      <c r="D15" s="77">
        <f>H15+H16+H17</f>
        <v>5.69</v>
      </c>
      <c r="E15" s="68"/>
      <c r="F15" s="40" t="s">
        <v>157</v>
      </c>
      <c r="G15" s="10" t="s">
        <v>159</v>
      </c>
      <c r="H15" s="28">
        <f t="shared" si="0"/>
        <v>4.49</v>
      </c>
      <c r="I15" s="28">
        <v>4.49</v>
      </c>
      <c r="J15" s="28"/>
      <c r="K15" s="28"/>
    </row>
    <row r="16" spans="1:11" ht="36" customHeight="1">
      <c r="A16" s="72"/>
      <c r="B16" s="79"/>
      <c r="C16" s="85"/>
      <c r="D16" s="69"/>
      <c r="E16" s="69"/>
      <c r="F16" s="40" t="s">
        <v>157</v>
      </c>
      <c r="G16" s="10" t="s">
        <v>160</v>
      </c>
      <c r="H16" s="28">
        <f t="shared" si="0"/>
        <v>1.2</v>
      </c>
      <c r="I16" s="28">
        <v>1.2</v>
      </c>
      <c r="J16" s="28"/>
      <c r="K16" s="28"/>
    </row>
    <row r="17" spans="1:11" ht="36" customHeight="1">
      <c r="A17" s="73"/>
      <c r="B17" s="79"/>
      <c r="C17" s="86"/>
      <c r="D17" s="70"/>
      <c r="E17" s="70"/>
      <c r="F17" s="40" t="s">
        <v>157</v>
      </c>
      <c r="G17" s="10" t="s">
        <v>158</v>
      </c>
      <c r="H17" s="28">
        <f t="shared" si="0"/>
        <v>0</v>
      </c>
      <c r="I17" s="28">
        <v>0</v>
      </c>
      <c r="J17" s="28"/>
      <c r="K17" s="28"/>
    </row>
    <row r="18" spans="1:11" ht="36" customHeight="1">
      <c r="A18" s="41">
        <v>509</v>
      </c>
      <c r="B18" s="40"/>
      <c r="C18" s="10" t="s">
        <v>94</v>
      </c>
      <c r="D18" s="42">
        <f>D19+D25+D26</f>
        <v>0</v>
      </c>
      <c r="E18" s="10">
        <v>303</v>
      </c>
      <c r="F18" s="10"/>
      <c r="G18" s="10" t="s">
        <v>94</v>
      </c>
      <c r="H18" s="28">
        <f t="shared" si="0"/>
        <v>0</v>
      </c>
      <c r="I18" s="28"/>
      <c r="J18" s="28"/>
      <c r="K18" s="28"/>
    </row>
    <row r="19" spans="1:11" ht="36" customHeight="1">
      <c r="A19" s="81"/>
      <c r="B19" s="74" t="s">
        <v>161</v>
      </c>
      <c r="C19" s="68" t="s">
        <v>162</v>
      </c>
      <c r="D19" s="77">
        <f>H19+H20+H21+H22+H23+H24</f>
        <v>0</v>
      </c>
      <c r="E19" s="68"/>
      <c r="F19" s="40" t="s">
        <v>163</v>
      </c>
      <c r="G19" s="10" t="s">
        <v>164</v>
      </c>
      <c r="H19" s="28">
        <f t="shared" si="0"/>
        <v>0</v>
      </c>
      <c r="I19" s="28">
        <v>0</v>
      </c>
      <c r="J19" s="28"/>
      <c r="K19" s="28"/>
    </row>
    <row r="20" spans="1:11" ht="36" customHeight="1">
      <c r="A20" s="82"/>
      <c r="B20" s="75"/>
      <c r="C20" s="69"/>
      <c r="D20" s="69"/>
      <c r="E20" s="69"/>
      <c r="F20" s="40" t="s">
        <v>166</v>
      </c>
      <c r="G20" s="10" t="s">
        <v>167</v>
      </c>
      <c r="H20" s="28">
        <f t="shared" si="0"/>
        <v>0</v>
      </c>
      <c r="I20" s="28">
        <v>0</v>
      </c>
      <c r="J20" s="28"/>
      <c r="K20" s="28"/>
    </row>
    <row r="21" spans="1:11" ht="36" customHeight="1">
      <c r="A21" s="82"/>
      <c r="B21" s="75"/>
      <c r="C21" s="69"/>
      <c r="D21" s="69"/>
      <c r="E21" s="69"/>
      <c r="F21" s="40" t="s">
        <v>168</v>
      </c>
      <c r="G21" s="10" t="s">
        <v>169</v>
      </c>
      <c r="H21" s="28">
        <f t="shared" si="0"/>
        <v>0</v>
      </c>
      <c r="I21" s="28">
        <v>0</v>
      </c>
      <c r="J21" s="28"/>
      <c r="K21" s="28"/>
    </row>
    <row r="22" spans="1:11" ht="36" customHeight="1">
      <c r="A22" s="82"/>
      <c r="B22" s="75"/>
      <c r="C22" s="69"/>
      <c r="D22" s="69"/>
      <c r="E22" s="69"/>
      <c r="F22" s="40" t="s">
        <v>170</v>
      </c>
      <c r="G22" s="10" t="s">
        <v>171</v>
      </c>
      <c r="H22" s="28">
        <f t="shared" si="0"/>
        <v>0</v>
      </c>
      <c r="I22" s="28">
        <v>0</v>
      </c>
      <c r="J22" s="28"/>
      <c r="K22" s="28"/>
    </row>
    <row r="23" spans="1:11" ht="36" customHeight="1">
      <c r="A23" s="82"/>
      <c r="B23" s="75"/>
      <c r="C23" s="69"/>
      <c r="D23" s="69"/>
      <c r="E23" s="69"/>
      <c r="F23" s="40" t="s">
        <v>172</v>
      </c>
      <c r="G23" s="10" t="s">
        <v>173</v>
      </c>
      <c r="H23" s="28">
        <f t="shared" si="0"/>
        <v>0</v>
      </c>
      <c r="I23" s="28">
        <v>0</v>
      </c>
      <c r="J23" s="28"/>
      <c r="K23" s="28"/>
    </row>
    <row r="24" spans="1:11" ht="36" customHeight="1">
      <c r="A24" s="83"/>
      <c r="B24" s="76"/>
      <c r="C24" s="70"/>
      <c r="D24" s="70"/>
      <c r="E24" s="70"/>
      <c r="F24" s="40" t="s">
        <v>175</v>
      </c>
      <c r="G24" s="10" t="s">
        <v>95</v>
      </c>
      <c r="H24" s="28">
        <f>I24+J24</f>
        <v>0</v>
      </c>
      <c r="I24" s="28">
        <v>0</v>
      </c>
      <c r="J24" s="28"/>
      <c r="K24" s="28"/>
    </row>
    <row r="25" spans="1:11" ht="36" customHeight="1">
      <c r="A25" s="41"/>
      <c r="B25" s="40" t="s">
        <v>163</v>
      </c>
      <c r="C25" s="43" t="s">
        <v>176</v>
      </c>
      <c r="D25" s="42">
        <f>H25</f>
        <v>0</v>
      </c>
      <c r="E25" s="10"/>
      <c r="F25" s="40" t="s">
        <v>178</v>
      </c>
      <c r="G25" s="10" t="s">
        <v>176</v>
      </c>
      <c r="H25" s="28">
        <f t="shared" si="0"/>
        <v>0</v>
      </c>
      <c r="I25" s="28">
        <v>0</v>
      </c>
      <c r="J25" s="28"/>
      <c r="K25" s="28"/>
    </row>
    <row r="26" spans="1:11" ht="36" customHeight="1">
      <c r="A26" s="39"/>
      <c r="B26" s="40" t="s">
        <v>179</v>
      </c>
      <c r="C26" s="10" t="s">
        <v>180</v>
      </c>
      <c r="D26" s="28">
        <f>H26</f>
        <v>0</v>
      </c>
      <c r="E26" s="10"/>
      <c r="F26" s="40" t="s">
        <v>179</v>
      </c>
      <c r="G26" s="10" t="s">
        <v>96</v>
      </c>
      <c r="H26" s="28">
        <f t="shared" si="0"/>
        <v>0</v>
      </c>
      <c r="I26" s="10"/>
      <c r="J26" s="28"/>
      <c r="K26" s="28"/>
    </row>
    <row r="27" spans="1:11" ht="36" customHeight="1">
      <c r="A27" s="39" t="s">
        <v>181</v>
      </c>
      <c r="B27" s="40"/>
      <c r="C27" s="10" t="s">
        <v>182</v>
      </c>
      <c r="D27" s="28">
        <f>D28+D38+D39+D40+D41+D42+D43+D44</f>
        <v>12.939999999999998</v>
      </c>
      <c r="E27" s="10">
        <v>302</v>
      </c>
      <c r="F27" s="10"/>
      <c r="G27" s="10" t="s">
        <v>37</v>
      </c>
      <c r="H27" s="28">
        <f t="shared" si="0"/>
        <v>12.939999999999998</v>
      </c>
      <c r="I27" s="28"/>
      <c r="J27" s="28">
        <f>SUM(J28:J44)</f>
        <v>12.939999999999998</v>
      </c>
      <c r="K27" s="28"/>
    </row>
    <row r="28" spans="1:11" ht="36" customHeight="1">
      <c r="A28" s="71"/>
      <c r="B28" s="74" t="s">
        <v>183</v>
      </c>
      <c r="C28" s="68" t="s">
        <v>184</v>
      </c>
      <c r="D28" s="77">
        <f>H28+H29+H30+H31+H32+H33+H34+H35+H36+H37</f>
        <v>7.25</v>
      </c>
      <c r="E28" s="68"/>
      <c r="F28" s="40" t="s">
        <v>185</v>
      </c>
      <c r="G28" s="10" t="s">
        <v>38</v>
      </c>
      <c r="H28" s="28">
        <f t="shared" si="0"/>
        <v>2.33</v>
      </c>
      <c r="I28" s="28"/>
      <c r="J28" s="10">
        <v>2.33</v>
      </c>
      <c r="K28" s="28"/>
    </row>
    <row r="29" spans="1:11" ht="36" customHeight="1">
      <c r="A29" s="72"/>
      <c r="B29" s="75"/>
      <c r="C29" s="69"/>
      <c r="D29" s="69"/>
      <c r="E29" s="69"/>
      <c r="F29" s="40" t="s">
        <v>146</v>
      </c>
      <c r="G29" s="10" t="s">
        <v>39</v>
      </c>
      <c r="H29" s="28">
        <f t="shared" si="0"/>
        <v>0</v>
      </c>
      <c r="I29" s="28"/>
      <c r="J29" s="44">
        <v>0</v>
      </c>
      <c r="K29" s="28"/>
    </row>
    <row r="30" spans="1:11" ht="36" customHeight="1">
      <c r="A30" s="72"/>
      <c r="B30" s="75"/>
      <c r="C30" s="69"/>
      <c r="D30" s="69"/>
      <c r="E30" s="69"/>
      <c r="F30" s="40" t="s">
        <v>186</v>
      </c>
      <c r="G30" s="10" t="s">
        <v>187</v>
      </c>
      <c r="H30" s="28">
        <f t="shared" si="0"/>
        <v>0</v>
      </c>
      <c r="I30" s="28"/>
      <c r="J30" s="44">
        <v>0</v>
      </c>
      <c r="K30" s="28"/>
    </row>
    <row r="31" spans="1:11" ht="36" customHeight="1">
      <c r="A31" s="72"/>
      <c r="B31" s="75"/>
      <c r="C31" s="69"/>
      <c r="D31" s="69"/>
      <c r="E31" s="69"/>
      <c r="F31" s="40" t="s">
        <v>170</v>
      </c>
      <c r="G31" s="10" t="s">
        <v>188</v>
      </c>
      <c r="H31" s="28">
        <f t="shared" si="0"/>
        <v>0.3</v>
      </c>
      <c r="I31" s="28"/>
      <c r="J31" s="10">
        <v>0.3</v>
      </c>
      <c r="K31" s="28"/>
    </row>
    <row r="32" spans="1:11" ht="36" customHeight="1">
      <c r="A32" s="72"/>
      <c r="B32" s="75"/>
      <c r="C32" s="69"/>
      <c r="D32" s="69"/>
      <c r="E32" s="69"/>
      <c r="F32" s="40" t="s">
        <v>172</v>
      </c>
      <c r="G32" s="10" t="s">
        <v>189</v>
      </c>
      <c r="H32" s="28">
        <f t="shared" si="0"/>
        <v>0.6</v>
      </c>
      <c r="I32" s="28"/>
      <c r="J32" s="10">
        <v>0.6</v>
      </c>
      <c r="K32" s="28"/>
    </row>
    <row r="33" spans="1:11" ht="36" customHeight="1">
      <c r="A33" s="72"/>
      <c r="B33" s="75"/>
      <c r="C33" s="69"/>
      <c r="D33" s="69"/>
      <c r="E33" s="69"/>
      <c r="F33" s="40" t="s">
        <v>190</v>
      </c>
      <c r="G33" s="10" t="s">
        <v>191</v>
      </c>
      <c r="H33" s="28">
        <f t="shared" si="0"/>
        <v>0</v>
      </c>
      <c r="I33" s="28"/>
      <c r="J33" s="28">
        <v>0</v>
      </c>
      <c r="K33" s="28"/>
    </row>
    <row r="34" spans="1:11" ht="36" customHeight="1">
      <c r="A34" s="72"/>
      <c r="B34" s="75"/>
      <c r="C34" s="69"/>
      <c r="D34" s="69"/>
      <c r="E34" s="69"/>
      <c r="F34" s="40" t="s">
        <v>192</v>
      </c>
      <c r="G34" s="10" t="s">
        <v>193</v>
      </c>
      <c r="H34" s="28">
        <f t="shared" si="0"/>
        <v>2.23</v>
      </c>
      <c r="I34" s="28"/>
      <c r="J34" s="28">
        <v>2.23</v>
      </c>
      <c r="K34" s="28"/>
    </row>
    <row r="35" spans="1:11" ht="36" customHeight="1">
      <c r="A35" s="72"/>
      <c r="B35" s="75"/>
      <c r="C35" s="69"/>
      <c r="D35" s="69"/>
      <c r="E35" s="69"/>
      <c r="F35" s="40" t="s">
        <v>194</v>
      </c>
      <c r="G35" s="10" t="s">
        <v>195</v>
      </c>
      <c r="H35" s="28">
        <f t="shared" si="0"/>
        <v>1.75</v>
      </c>
      <c r="I35" s="28"/>
      <c r="J35" s="28">
        <v>1.75</v>
      </c>
      <c r="K35" s="28"/>
    </row>
    <row r="36" spans="1:11" ht="36" customHeight="1">
      <c r="A36" s="72"/>
      <c r="B36" s="75"/>
      <c r="C36" s="69"/>
      <c r="D36" s="69"/>
      <c r="E36" s="69"/>
      <c r="F36" s="40" t="s">
        <v>196</v>
      </c>
      <c r="G36" s="10" t="s">
        <v>197</v>
      </c>
      <c r="H36" s="28">
        <f t="shared" si="0"/>
        <v>0.04</v>
      </c>
      <c r="I36" s="28"/>
      <c r="J36" s="28">
        <v>0.04</v>
      </c>
      <c r="K36" s="28"/>
    </row>
    <row r="37" spans="1:11" ht="36" customHeight="1">
      <c r="A37" s="73"/>
      <c r="B37" s="76"/>
      <c r="C37" s="70"/>
      <c r="D37" s="70"/>
      <c r="E37" s="70"/>
      <c r="F37" s="40" t="s">
        <v>198</v>
      </c>
      <c r="G37" s="10" t="s">
        <v>199</v>
      </c>
      <c r="H37" s="28">
        <f t="shared" si="0"/>
        <v>0</v>
      </c>
      <c r="I37" s="28"/>
      <c r="J37" s="28">
        <v>0</v>
      </c>
      <c r="K37" s="28"/>
    </row>
    <row r="38" spans="1:11" ht="36" customHeight="1">
      <c r="A38" s="45"/>
      <c r="B38" s="40" t="s">
        <v>200</v>
      </c>
      <c r="C38" s="10" t="s">
        <v>201</v>
      </c>
      <c r="D38" s="46">
        <f aca="true" t="shared" si="1" ref="D38:D44">H38</f>
        <v>0</v>
      </c>
      <c r="E38" s="10"/>
      <c r="F38" s="40" t="s">
        <v>202</v>
      </c>
      <c r="G38" s="10" t="s">
        <v>89</v>
      </c>
      <c r="H38" s="28">
        <f t="shared" si="0"/>
        <v>0</v>
      </c>
      <c r="I38" s="28"/>
      <c r="J38" s="28">
        <v>0</v>
      </c>
      <c r="K38" s="28"/>
    </row>
    <row r="39" spans="1:11" ht="36" customHeight="1">
      <c r="A39" s="45"/>
      <c r="B39" s="40" t="s">
        <v>203</v>
      </c>
      <c r="C39" s="10" t="s">
        <v>90</v>
      </c>
      <c r="D39" s="46">
        <f t="shared" si="1"/>
        <v>0.22</v>
      </c>
      <c r="E39" s="10"/>
      <c r="F39" s="40" t="s">
        <v>204</v>
      </c>
      <c r="G39" s="10" t="s">
        <v>90</v>
      </c>
      <c r="H39" s="28">
        <f t="shared" si="0"/>
        <v>0.22</v>
      </c>
      <c r="I39" s="28"/>
      <c r="J39" s="28">
        <v>0.22</v>
      </c>
      <c r="K39" s="28"/>
    </row>
    <row r="40" spans="1:11" ht="36" customHeight="1">
      <c r="A40" s="45"/>
      <c r="B40" s="40" t="s">
        <v>165</v>
      </c>
      <c r="C40" s="10" t="s">
        <v>205</v>
      </c>
      <c r="D40" s="46">
        <f t="shared" si="1"/>
        <v>0</v>
      </c>
      <c r="E40" s="10"/>
      <c r="F40" s="40" t="s">
        <v>206</v>
      </c>
      <c r="G40" s="10" t="s">
        <v>92</v>
      </c>
      <c r="H40" s="28">
        <f t="shared" si="0"/>
        <v>0</v>
      </c>
      <c r="I40" s="28"/>
      <c r="J40" s="28">
        <v>0</v>
      </c>
      <c r="K40" s="28"/>
    </row>
    <row r="41" spans="1:11" ht="36" customHeight="1">
      <c r="A41" s="45"/>
      <c r="B41" s="40" t="s">
        <v>207</v>
      </c>
      <c r="C41" s="10" t="s">
        <v>91</v>
      </c>
      <c r="D41" s="46">
        <f t="shared" si="1"/>
        <v>0.72</v>
      </c>
      <c r="E41" s="10"/>
      <c r="F41" s="40" t="s">
        <v>208</v>
      </c>
      <c r="G41" s="10" t="s">
        <v>91</v>
      </c>
      <c r="H41" s="28">
        <f t="shared" si="0"/>
        <v>0.72</v>
      </c>
      <c r="I41" s="28"/>
      <c r="J41" s="28">
        <v>0.72</v>
      </c>
      <c r="K41" s="28"/>
    </row>
    <row r="42" spans="1:11" ht="36" customHeight="1">
      <c r="A42" s="45"/>
      <c r="B42" s="40" t="s">
        <v>177</v>
      </c>
      <c r="C42" s="10" t="s">
        <v>93</v>
      </c>
      <c r="D42" s="46">
        <f t="shared" si="1"/>
        <v>2.68</v>
      </c>
      <c r="E42" s="10"/>
      <c r="F42" s="40" t="s">
        <v>209</v>
      </c>
      <c r="G42" s="10" t="s">
        <v>93</v>
      </c>
      <c r="H42" s="28">
        <f t="shared" si="0"/>
        <v>2.68</v>
      </c>
      <c r="I42" s="28"/>
      <c r="J42" s="28">
        <v>2.68</v>
      </c>
      <c r="K42" s="28"/>
    </row>
    <row r="43" spans="1:11" ht="36" customHeight="1">
      <c r="A43" s="41"/>
      <c r="B43" s="40" t="s">
        <v>174</v>
      </c>
      <c r="C43" s="10" t="s">
        <v>88</v>
      </c>
      <c r="D43" s="28">
        <f t="shared" si="1"/>
        <v>0.45</v>
      </c>
      <c r="E43" s="10"/>
      <c r="F43" s="40" t="s">
        <v>156</v>
      </c>
      <c r="G43" s="10" t="s">
        <v>88</v>
      </c>
      <c r="H43" s="28">
        <f t="shared" si="0"/>
        <v>0.45</v>
      </c>
      <c r="I43" s="28"/>
      <c r="J43" s="28">
        <v>0.45</v>
      </c>
      <c r="K43" s="28"/>
    </row>
    <row r="44" spans="1:11" ht="36" customHeight="1">
      <c r="A44" s="41"/>
      <c r="B44" s="40" t="s">
        <v>210</v>
      </c>
      <c r="C44" s="10" t="s">
        <v>211</v>
      </c>
      <c r="D44" s="28">
        <f t="shared" si="1"/>
        <v>1.62</v>
      </c>
      <c r="E44" s="10"/>
      <c r="F44" s="40" t="s">
        <v>210</v>
      </c>
      <c r="G44" s="10" t="s">
        <v>211</v>
      </c>
      <c r="H44" s="28">
        <f t="shared" si="0"/>
        <v>1.62</v>
      </c>
      <c r="I44" s="28"/>
      <c r="J44" s="28">
        <v>1.62</v>
      </c>
      <c r="K44" s="28"/>
    </row>
    <row r="45" spans="1:11" ht="36" customHeight="1">
      <c r="A45" s="41"/>
      <c r="B45" s="60" t="s">
        <v>5</v>
      </c>
      <c r="C45" s="60"/>
      <c r="D45" s="28">
        <f>D6+D18+D27</f>
        <v>141.72</v>
      </c>
      <c r="E45" s="10"/>
      <c r="F45" s="10"/>
      <c r="G45" s="10" t="s">
        <v>212</v>
      </c>
      <c r="H45" s="28">
        <f>H6+H18+H27</f>
        <v>141.72</v>
      </c>
      <c r="I45" s="28">
        <f>I6+I18+I27</f>
        <v>128.78</v>
      </c>
      <c r="J45" s="28">
        <f>J6+J18+J27</f>
        <v>12.939999999999998</v>
      </c>
      <c r="K45" s="28"/>
    </row>
  </sheetData>
  <sheetProtection/>
  <mergeCells count="36">
    <mergeCell ref="E28:E37"/>
    <mergeCell ref="B45:C45"/>
    <mergeCell ref="A28:A37"/>
    <mergeCell ref="B28:B37"/>
    <mergeCell ref="C28:C37"/>
    <mergeCell ref="D28:D37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R8" sqref="R8"/>
    </sheetView>
  </sheetViews>
  <sheetFormatPr defaultColWidth="9.00390625" defaultRowHeight="13.5"/>
  <sheetData>
    <row r="1" spans="1:18" ht="30" customHeight="1">
      <c r="A1" s="87" t="s">
        <v>125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25" customHeight="1">
      <c r="A2" s="31"/>
      <c r="B2" s="13"/>
      <c r="C2" s="13"/>
      <c r="D2" s="13"/>
      <c r="E2" s="13"/>
      <c r="F2" s="13"/>
      <c r="G2" s="31"/>
      <c r="H2" s="13"/>
      <c r="I2" s="13"/>
      <c r="J2" s="13"/>
      <c r="K2" s="13"/>
      <c r="L2" s="13"/>
      <c r="M2" s="13"/>
      <c r="N2" s="13"/>
      <c r="O2" s="13"/>
      <c r="P2" s="13"/>
      <c r="Q2" s="59" t="s">
        <v>126</v>
      </c>
      <c r="R2" s="59"/>
    </row>
    <row r="3" spans="1:18" ht="48.75" customHeight="1">
      <c r="A3" s="88" t="s">
        <v>127</v>
      </c>
      <c r="B3" s="89"/>
      <c r="C3" s="89"/>
      <c r="D3" s="89"/>
      <c r="E3" s="89"/>
      <c r="F3" s="89"/>
      <c r="G3" s="88" t="s">
        <v>214</v>
      </c>
      <c r="H3" s="89"/>
      <c r="I3" s="89"/>
      <c r="J3" s="89"/>
      <c r="K3" s="89"/>
      <c r="L3" s="89"/>
      <c r="M3" s="88" t="s">
        <v>215</v>
      </c>
      <c r="N3" s="89"/>
      <c r="O3" s="89"/>
      <c r="P3" s="89"/>
      <c r="Q3" s="89"/>
      <c r="R3" s="89"/>
    </row>
    <row r="4" spans="1:18" ht="48.75" customHeight="1">
      <c r="A4" s="90" t="s">
        <v>5</v>
      </c>
      <c r="B4" s="60" t="s">
        <v>40</v>
      </c>
      <c r="C4" s="90" t="s">
        <v>41</v>
      </c>
      <c r="D4" s="90"/>
      <c r="E4" s="90"/>
      <c r="F4" s="60" t="s">
        <v>42</v>
      </c>
      <c r="G4" s="90" t="s">
        <v>5</v>
      </c>
      <c r="H4" s="60" t="s">
        <v>128</v>
      </c>
      <c r="I4" s="90" t="s">
        <v>41</v>
      </c>
      <c r="J4" s="90"/>
      <c r="K4" s="90"/>
      <c r="L4" s="60" t="s">
        <v>42</v>
      </c>
      <c r="M4" s="90" t="s">
        <v>5</v>
      </c>
      <c r="N4" s="60" t="s">
        <v>40</v>
      </c>
      <c r="O4" s="90" t="s">
        <v>41</v>
      </c>
      <c r="P4" s="90"/>
      <c r="Q4" s="90"/>
      <c r="R4" s="60" t="s">
        <v>42</v>
      </c>
    </row>
    <row r="5" spans="1:18" ht="52.5" customHeight="1">
      <c r="A5" s="90"/>
      <c r="B5" s="60"/>
      <c r="C5" s="10" t="s">
        <v>25</v>
      </c>
      <c r="D5" s="10" t="s">
        <v>43</v>
      </c>
      <c r="E5" s="10" t="s">
        <v>44</v>
      </c>
      <c r="F5" s="60"/>
      <c r="G5" s="90"/>
      <c r="H5" s="60"/>
      <c r="I5" s="10" t="s">
        <v>25</v>
      </c>
      <c r="J5" s="10" t="s">
        <v>43</v>
      </c>
      <c r="K5" s="10" t="s">
        <v>44</v>
      </c>
      <c r="L5" s="60"/>
      <c r="M5" s="90"/>
      <c r="N5" s="60"/>
      <c r="O5" s="10" t="s">
        <v>25</v>
      </c>
      <c r="P5" s="10" t="s">
        <v>43</v>
      </c>
      <c r="Q5" s="10" t="s">
        <v>44</v>
      </c>
      <c r="R5" s="60"/>
    </row>
    <row r="6" spans="1:19" ht="43.5" customHeight="1">
      <c r="A6" s="32">
        <f>C6+F6</f>
        <v>3.4000000000000004</v>
      </c>
      <c r="B6" s="32"/>
      <c r="C6" s="32">
        <f>D6+E6</f>
        <v>2.68</v>
      </c>
      <c r="D6" s="32"/>
      <c r="E6" s="32">
        <v>2.68</v>
      </c>
      <c r="F6" s="32">
        <v>0.72</v>
      </c>
      <c r="G6" s="32">
        <f>I6+L6</f>
        <v>0.11</v>
      </c>
      <c r="H6" s="32"/>
      <c r="I6" s="32">
        <v>0</v>
      </c>
      <c r="J6" s="32">
        <v>0</v>
      </c>
      <c r="K6" s="32">
        <v>0</v>
      </c>
      <c r="L6" s="32">
        <v>0.11</v>
      </c>
      <c r="M6" s="33">
        <f>O6+R6</f>
        <v>3.4000000000000004</v>
      </c>
      <c r="N6" s="33">
        <v>0</v>
      </c>
      <c r="O6" s="33">
        <f>Q6+P6</f>
        <v>2.68</v>
      </c>
      <c r="P6" s="33">
        <v>0</v>
      </c>
      <c r="Q6" s="33">
        <v>2.68</v>
      </c>
      <c r="R6" s="33">
        <v>0.72</v>
      </c>
      <c r="S6" s="30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34" t="s">
        <v>129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20.25">
      <c r="A12" s="91" t="s">
        <v>130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L4:L5"/>
    <mergeCell ref="A12:F12"/>
    <mergeCell ref="G12:L12"/>
    <mergeCell ref="M4:M5"/>
    <mergeCell ref="N4:N5"/>
    <mergeCell ref="A4:A5"/>
    <mergeCell ref="B4:B5"/>
    <mergeCell ref="C4:E4"/>
    <mergeCell ref="F4:F5"/>
    <mergeCell ref="A1:R1"/>
    <mergeCell ref="Q2:R2"/>
    <mergeCell ref="A3:F3"/>
    <mergeCell ref="G3:L3"/>
    <mergeCell ref="M3:R3"/>
    <mergeCell ref="O4:Q4"/>
    <mergeCell ref="R4:R5"/>
    <mergeCell ref="G4:G5"/>
    <mergeCell ref="H4:H5"/>
    <mergeCell ref="I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1" sqref="A21:D2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93" t="s">
        <v>83</v>
      </c>
      <c r="F2" s="93"/>
    </row>
    <row r="3" spans="1:6" ht="27" customHeight="1">
      <c r="A3" s="92" t="s">
        <v>23</v>
      </c>
      <c r="B3" s="92" t="s">
        <v>46</v>
      </c>
      <c r="C3" s="92" t="s">
        <v>47</v>
      </c>
      <c r="D3" s="92" t="s">
        <v>48</v>
      </c>
      <c r="E3" s="92"/>
      <c r="F3" s="92"/>
    </row>
    <row r="4" spans="1:6" ht="27" customHeight="1">
      <c r="A4" s="92"/>
      <c r="B4" s="92"/>
      <c r="C4" s="92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2" t="s">
        <v>5</v>
      </c>
      <c r="B20" s="92"/>
      <c r="C20" s="5"/>
      <c r="D20" s="5"/>
      <c r="E20" s="5"/>
      <c r="F20" s="5"/>
    </row>
    <row r="21" spans="1:5" ht="14.25">
      <c r="A21" s="48" t="s">
        <v>219</v>
      </c>
      <c r="B21" s="49"/>
      <c r="C21" s="49"/>
      <c r="D21" s="49"/>
      <c r="E21" s="49"/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C12" sqref="C12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0" t="s">
        <v>1</v>
      </c>
      <c r="B3" s="60"/>
      <c r="C3" s="60" t="s">
        <v>2</v>
      </c>
      <c r="D3" s="60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147.72</v>
      </c>
      <c r="C5" s="11" t="s">
        <v>52</v>
      </c>
      <c r="D5" s="10">
        <f>'表二一般公共预算支出表'!C5</f>
        <v>112.3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100</v>
      </c>
      <c r="D11" s="10">
        <f>'表一财政拨款支出表'!E12</f>
        <v>16.779999999999998</v>
      </c>
    </row>
    <row r="12" spans="1:4" ht="27.75" customHeight="1">
      <c r="A12" s="10"/>
      <c r="B12" s="10"/>
      <c r="C12" s="11" t="s">
        <v>218</v>
      </c>
      <c r="D12" s="10">
        <f>'表一财政拨款支出表'!E13</f>
        <v>9.05</v>
      </c>
    </row>
    <row r="13" spans="1:4" ht="27.75" customHeight="1">
      <c r="A13" s="10"/>
      <c r="B13" s="10"/>
      <c r="C13" s="12" t="s">
        <v>104</v>
      </c>
      <c r="D13" s="10">
        <f>'表一财政拨款支出表'!E14</f>
        <v>9.59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147.72</v>
      </c>
      <c r="C15" s="10" t="s">
        <v>63</v>
      </c>
      <c r="D15" s="10">
        <f>SUM(D5:D14)</f>
        <v>147.72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147.72</v>
      </c>
      <c r="C20" s="10" t="s">
        <v>20</v>
      </c>
      <c r="D20" s="10">
        <f>+D15+D17</f>
        <v>147.72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16" sqref="B16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93" t="s">
        <v>81</v>
      </c>
      <c r="L2" s="93"/>
    </row>
    <row r="3" spans="1:12" ht="41.25" customHeight="1">
      <c r="A3" s="94" t="s">
        <v>68</v>
      </c>
      <c r="B3" s="94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6">
        <f>D5+E5</f>
        <v>112.3</v>
      </c>
      <c r="D5" s="27"/>
      <c r="E5" s="26">
        <f>'表二一般公共预算支出表'!C5</f>
        <v>112.3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20111</v>
      </c>
      <c r="B6" s="10" t="s">
        <v>122</v>
      </c>
      <c r="C6" s="26">
        <f aca="true" t="shared" si="0" ref="C6:C24">D6+E6</f>
        <v>112.3</v>
      </c>
      <c r="D6" s="27"/>
      <c r="E6" s="26">
        <f>'表二一般公共预算支出表'!C6</f>
        <v>112.3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2011101</v>
      </c>
      <c r="B7" s="10" t="s">
        <v>123</v>
      </c>
      <c r="C7" s="26">
        <f t="shared" si="0"/>
        <v>106.3</v>
      </c>
      <c r="D7" s="27"/>
      <c r="E7" s="26">
        <f>'表二一般公共预算支出表'!C7</f>
        <v>106.3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2011199</v>
      </c>
      <c r="B8" s="10" t="s">
        <v>124</v>
      </c>
      <c r="C8" s="26">
        <f t="shared" si="0"/>
        <v>6</v>
      </c>
      <c r="D8" s="27"/>
      <c r="E8" s="26">
        <f>'表二一般公共预算支出表'!C8</f>
        <v>6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208</v>
      </c>
      <c r="B9" s="10" t="s">
        <v>108</v>
      </c>
      <c r="C9" s="26">
        <f t="shared" si="0"/>
        <v>16.779999999999998</v>
      </c>
      <c r="D9" s="27"/>
      <c r="E9" s="26">
        <f>'表二一般公共预算支出表'!C9</f>
        <v>16.779999999999998</v>
      </c>
      <c r="F9" s="5"/>
      <c r="G9" s="5"/>
      <c r="H9" s="5"/>
      <c r="I9" s="5"/>
      <c r="J9" s="5"/>
      <c r="K9" s="5"/>
      <c r="L9" s="5"/>
    </row>
    <row r="10" spans="1:12" ht="27.75" customHeight="1">
      <c r="A10" s="23">
        <v>20826</v>
      </c>
      <c r="B10" s="10" t="s">
        <v>109</v>
      </c>
      <c r="C10" s="26">
        <f t="shared" si="0"/>
        <v>16.06</v>
      </c>
      <c r="D10" s="27"/>
      <c r="E10" s="26">
        <f>'表二一般公共预算支出表'!C10</f>
        <v>16.06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3">
        <v>2082699</v>
      </c>
      <c r="B11" s="10" t="s">
        <v>110</v>
      </c>
      <c r="C11" s="26">
        <f t="shared" si="0"/>
        <v>16.06</v>
      </c>
      <c r="D11" s="27"/>
      <c r="E11" s="26">
        <f>'表二一般公共预算支出表'!C11</f>
        <v>16.06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20827</v>
      </c>
      <c r="B12" s="10" t="s">
        <v>111</v>
      </c>
      <c r="C12" s="26">
        <f t="shared" si="0"/>
        <v>0.7200000000000001</v>
      </c>
      <c r="D12" s="27"/>
      <c r="E12" s="26">
        <f>'表二一般公共预算支出表'!C12</f>
        <v>0.7200000000000001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2082701</v>
      </c>
      <c r="B13" s="10" t="s">
        <v>112</v>
      </c>
      <c r="C13" s="26">
        <f t="shared" si="0"/>
        <v>0</v>
      </c>
      <c r="D13" s="27"/>
      <c r="E13" s="26">
        <f>'表二一般公共预算支出表'!C13</f>
        <v>0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2082702</v>
      </c>
      <c r="B14" s="10" t="s">
        <v>113</v>
      </c>
      <c r="C14" s="26">
        <f t="shared" si="0"/>
        <v>0.16</v>
      </c>
      <c r="D14" s="27"/>
      <c r="E14" s="26">
        <f>'表二一般公共预算支出表'!C14</f>
        <v>0.16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2082703</v>
      </c>
      <c r="B15" s="10" t="s">
        <v>114</v>
      </c>
      <c r="C15" s="26">
        <f t="shared" si="0"/>
        <v>0.56</v>
      </c>
      <c r="D15" s="27"/>
      <c r="E15" s="26">
        <f>'表二一般公共预算支出表'!C15</f>
        <v>0.56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210</v>
      </c>
      <c r="B16" s="10" t="s">
        <v>217</v>
      </c>
      <c r="C16" s="26">
        <f t="shared" si="0"/>
        <v>9.05</v>
      </c>
      <c r="D16" s="27"/>
      <c r="E16" s="26">
        <f>'表二一般公共预算支出表'!C16</f>
        <v>9.05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21011</v>
      </c>
      <c r="B17" s="24" t="s">
        <v>115</v>
      </c>
      <c r="C17" s="26">
        <f t="shared" si="0"/>
        <v>2.63</v>
      </c>
      <c r="D17" s="27"/>
      <c r="E17" s="26">
        <f>'表二一般公共预算支出表'!C17</f>
        <v>2.63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2101103</v>
      </c>
      <c r="B18" s="25" t="s">
        <v>116</v>
      </c>
      <c r="C18" s="26">
        <f t="shared" si="0"/>
        <v>2.63</v>
      </c>
      <c r="D18" s="27"/>
      <c r="E18" s="26">
        <f>'表二一般公共预算支出表'!C18</f>
        <v>2.63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21012</v>
      </c>
      <c r="B19" s="10" t="s">
        <v>117</v>
      </c>
      <c r="C19" s="26">
        <f t="shared" si="0"/>
        <v>6.42</v>
      </c>
      <c r="D19" s="27"/>
      <c r="E19" s="26">
        <f>'表二一般公共预算支出表'!C19</f>
        <v>6.42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2101201</v>
      </c>
      <c r="B20" s="10" t="s">
        <v>118</v>
      </c>
      <c r="C20" s="26">
        <f t="shared" si="0"/>
        <v>6.42</v>
      </c>
      <c r="D20" s="27"/>
      <c r="E20" s="26">
        <f>'表二一般公共预算支出表'!C20</f>
        <v>6.42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</v>
      </c>
      <c r="B21" s="10" t="s">
        <v>119</v>
      </c>
      <c r="C21" s="26">
        <f t="shared" si="0"/>
        <v>9.59</v>
      </c>
      <c r="D21" s="27"/>
      <c r="E21" s="26">
        <f>'表二一般公共预算支出表'!C21</f>
        <v>9.59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22102</v>
      </c>
      <c r="B22" s="10" t="s">
        <v>120</v>
      </c>
      <c r="C22" s="26">
        <f t="shared" si="0"/>
        <v>9.59</v>
      </c>
      <c r="D22" s="27"/>
      <c r="E22" s="26">
        <f>'表二一般公共预算支出表'!C22</f>
        <v>9.59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10">
        <v>2210201</v>
      </c>
      <c r="B23" s="10" t="s">
        <v>121</v>
      </c>
      <c r="C23" s="26">
        <f t="shared" si="0"/>
        <v>9.59</v>
      </c>
      <c r="D23" s="27"/>
      <c r="E23" s="26">
        <f>'表二一般公共预算支出表'!C23</f>
        <v>9.59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92" t="s">
        <v>75</v>
      </c>
      <c r="B24" s="92"/>
      <c r="C24" s="26">
        <f t="shared" si="0"/>
        <v>147.72</v>
      </c>
      <c r="D24" s="27">
        <f>D5+D9+D16+D19</f>
        <v>0</v>
      </c>
      <c r="E24" s="27">
        <f>E5+E9+E16+E21</f>
        <v>147.72</v>
      </c>
      <c r="F24" s="5"/>
      <c r="G24" s="5"/>
      <c r="H24" s="5"/>
      <c r="I24" s="5"/>
      <c r="J24" s="5"/>
      <c r="K24" s="5"/>
      <c r="L24" s="5"/>
    </row>
  </sheetData>
  <sheetProtection/>
  <mergeCells count="3">
    <mergeCell ref="A3:B3"/>
    <mergeCell ref="A24:B24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24" sqref="D24:E24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87</v>
      </c>
      <c r="B1" s="95" t="s">
        <v>76</v>
      </c>
      <c r="C1" s="95"/>
      <c r="D1" s="96"/>
      <c r="E1" s="95"/>
      <c r="F1" s="95"/>
      <c r="G1" s="95"/>
      <c r="H1" s="95"/>
    </row>
    <row r="2" spans="1:8" ht="20.25" customHeight="1">
      <c r="A2" s="19"/>
      <c r="B2" s="15"/>
      <c r="C2" s="15"/>
      <c r="D2" s="15"/>
      <c r="E2" s="15"/>
      <c r="F2" s="15"/>
      <c r="G2" s="93" t="s">
        <v>83</v>
      </c>
      <c r="H2" s="93"/>
    </row>
    <row r="3" spans="1:8" ht="30.75" customHeight="1">
      <c r="A3" s="94" t="s">
        <v>68</v>
      </c>
      <c r="B3" s="94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28">
        <f>D5+E5</f>
        <v>112.3</v>
      </c>
      <c r="D5" s="28">
        <f>'表二一般公共预算支出表'!D5</f>
        <v>106.3</v>
      </c>
      <c r="E5" s="28">
        <f>'表二一般公共预算支出表'!E5</f>
        <v>6</v>
      </c>
      <c r="F5" s="5"/>
      <c r="G5" s="5"/>
      <c r="H5" s="5"/>
    </row>
    <row r="6" spans="1:8" ht="23.25" customHeight="1">
      <c r="A6" s="10">
        <v>20111</v>
      </c>
      <c r="B6" s="10" t="s">
        <v>122</v>
      </c>
      <c r="C6" s="28">
        <f aca="true" t="shared" si="0" ref="C6:C24">D6+E6</f>
        <v>112.3</v>
      </c>
      <c r="D6" s="28">
        <f>'表二一般公共预算支出表'!D6</f>
        <v>106.3</v>
      </c>
      <c r="E6" s="28">
        <f>'表二一般公共预算支出表'!E6</f>
        <v>6</v>
      </c>
      <c r="F6" s="9"/>
      <c r="G6" s="9"/>
      <c r="H6" s="5"/>
    </row>
    <row r="7" spans="1:8" ht="23.25" customHeight="1">
      <c r="A7" s="10">
        <v>2011101</v>
      </c>
      <c r="B7" s="10" t="s">
        <v>123</v>
      </c>
      <c r="C7" s="28">
        <f t="shared" si="0"/>
        <v>106.3</v>
      </c>
      <c r="D7" s="28">
        <f>'表二一般公共预算支出表'!D7</f>
        <v>106.3</v>
      </c>
      <c r="E7" s="28">
        <f>'表二一般公共预算支出表'!E7</f>
        <v>0</v>
      </c>
      <c r="F7" s="9"/>
      <c r="G7" s="9"/>
      <c r="H7" s="5"/>
    </row>
    <row r="8" spans="1:8" ht="23.25" customHeight="1">
      <c r="A8" s="10">
        <v>2011199</v>
      </c>
      <c r="B8" s="10" t="s">
        <v>124</v>
      </c>
      <c r="C8" s="28">
        <f t="shared" si="0"/>
        <v>6</v>
      </c>
      <c r="D8" s="28">
        <f>'表二一般公共预算支出表'!D8</f>
        <v>0</v>
      </c>
      <c r="E8" s="28">
        <f>'表二一般公共预算支出表'!E8</f>
        <v>6</v>
      </c>
      <c r="F8" s="9"/>
      <c r="G8" s="9"/>
      <c r="H8" s="5"/>
    </row>
    <row r="9" spans="1:8" ht="23.25" customHeight="1">
      <c r="A9" s="10">
        <v>208</v>
      </c>
      <c r="B9" s="10" t="s">
        <v>108</v>
      </c>
      <c r="C9" s="28">
        <f t="shared" si="0"/>
        <v>16.779999999999998</v>
      </c>
      <c r="D9" s="28">
        <f>'表二一般公共预算支出表'!D9</f>
        <v>16.779999999999998</v>
      </c>
      <c r="E9" s="28">
        <f>'表二一般公共预算支出表'!E9</f>
        <v>0</v>
      </c>
      <c r="F9" s="9"/>
      <c r="G9" s="9"/>
      <c r="H9" s="5"/>
    </row>
    <row r="10" spans="1:8" ht="23.25" customHeight="1">
      <c r="A10" s="23">
        <v>20826</v>
      </c>
      <c r="B10" s="10" t="s">
        <v>109</v>
      </c>
      <c r="C10" s="28">
        <f t="shared" si="0"/>
        <v>16.06</v>
      </c>
      <c r="D10" s="28">
        <f>'表二一般公共预算支出表'!D10</f>
        <v>16.06</v>
      </c>
      <c r="E10" s="28">
        <f>'表二一般公共预算支出表'!E10</f>
        <v>0</v>
      </c>
      <c r="F10" s="9"/>
      <c r="G10" s="9"/>
      <c r="H10" s="5"/>
    </row>
    <row r="11" spans="1:8" ht="23.25" customHeight="1">
      <c r="A11" s="23">
        <v>2082699</v>
      </c>
      <c r="B11" s="10" t="s">
        <v>110</v>
      </c>
      <c r="C11" s="28">
        <f t="shared" si="0"/>
        <v>16.06</v>
      </c>
      <c r="D11" s="28">
        <f>'表二一般公共预算支出表'!D11</f>
        <v>16.06</v>
      </c>
      <c r="E11" s="28">
        <f>'表二一般公共预算支出表'!E11</f>
        <v>0</v>
      </c>
      <c r="F11" s="9"/>
      <c r="G11" s="9"/>
      <c r="H11" s="5"/>
    </row>
    <row r="12" spans="1:8" ht="23.25" customHeight="1">
      <c r="A12" s="10">
        <v>20827</v>
      </c>
      <c r="B12" s="10" t="s">
        <v>111</v>
      </c>
      <c r="C12" s="28">
        <f t="shared" si="0"/>
        <v>0.7200000000000001</v>
      </c>
      <c r="D12" s="28">
        <f>'表二一般公共预算支出表'!D12</f>
        <v>0.7200000000000001</v>
      </c>
      <c r="E12" s="28">
        <f>'表二一般公共预算支出表'!E12</f>
        <v>0</v>
      </c>
      <c r="F12" s="9"/>
      <c r="G12" s="9"/>
      <c r="H12" s="5"/>
    </row>
    <row r="13" spans="1:8" ht="23.25" customHeight="1">
      <c r="A13" s="10">
        <v>2082701</v>
      </c>
      <c r="B13" s="10" t="s">
        <v>112</v>
      </c>
      <c r="C13" s="28">
        <f t="shared" si="0"/>
        <v>0</v>
      </c>
      <c r="D13" s="28">
        <f>'表二一般公共预算支出表'!D13</f>
        <v>0</v>
      </c>
      <c r="E13" s="28">
        <f>'表二一般公共预算支出表'!E13</f>
        <v>0</v>
      </c>
      <c r="F13" s="9"/>
      <c r="G13" s="9"/>
      <c r="H13" s="5"/>
    </row>
    <row r="14" spans="1:8" ht="23.25" customHeight="1">
      <c r="A14" s="10">
        <v>2082702</v>
      </c>
      <c r="B14" s="10" t="s">
        <v>113</v>
      </c>
      <c r="C14" s="28">
        <f t="shared" si="0"/>
        <v>0.16</v>
      </c>
      <c r="D14" s="28">
        <f>'表二一般公共预算支出表'!D14</f>
        <v>0.16</v>
      </c>
      <c r="E14" s="28">
        <f>'表二一般公共预算支出表'!E14</f>
        <v>0</v>
      </c>
      <c r="F14" s="9"/>
      <c r="G14" s="9"/>
      <c r="H14" s="5"/>
    </row>
    <row r="15" spans="1:8" ht="23.25" customHeight="1">
      <c r="A15" s="10">
        <v>2082703</v>
      </c>
      <c r="B15" s="10" t="s">
        <v>114</v>
      </c>
      <c r="C15" s="28">
        <f t="shared" si="0"/>
        <v>0.56</v>
      </c>
      <c r="D15" s="28">
        <f>'表二一般公共预算支出表'!D15</f>
        <v>0.56</v>
      </c>
      <c r="E15" s="28">
        <f>'表二一般公共预算支出表'!E15</f>
        <v>0</v>
      </c>
      <c r="F15" s="9"/>
      <c r="G15" s="9"/>
      <c r="H15" s="5"/>
    </row>
    <row r="16" spans="1:8" ht="23.25" customHeight="1">
      <c r="A16" s="10">
        <v>210</v>
      </c>
      <c r="B16" s="10" t="s">
        <v>217</v>
      </c>
      <c r="C16" s="28">
        <f t="shared" si="0"/>
        <v>9.05</v>
      </c>
      <c r="D16" s="28">
        <f>'表二一般公共预算支出表'!D16</f>
        <v>9.05</v>
      </c>
      <c r="E16" s="28">
        <f>'表二一般公共预算支出表'!E16</f>
        <v>0</v>
      </c>
      <c r="F16" s="9"/>
      <c r="G16" s="9"/>
      <c r="H16" s="5"/>
    </row>
    <row r="17" spans="1:8" ht="23.25" customHeight="1">
      <c r="A17" s="10">
        <v>21011</v>
      </c>
      <c r="B17" s="24" t="s">
        <v>115</v>
      </c>
      <c r="C17" s="28">
        <f t="shared" si="0"/>
        <v>2.63</v>
      </c>
      <c r="D17" s="28">
        <f>'表二一般公共预算支出表'!D17</f>
        <v>2.63</v>
      </c>
      <c r="E17" s="28">
        <f>'表二一般公共预算支出表'!E17</f>
        <v>0</v>
      </c>
      <c r="F17" s="9"/>
      <c r="G17" s="9"/>
      <c r="H17" s="5"/>
    </row>
    <row r="18" spans="1:8" ht="23.25" customHeight="1">
      <c r="A18" s="10">
        <v>2101103</v>
      </c>
      <c r="B18" s="25" t="s">
        <v>116</v>
      </c>
      <c r="C18" s="28">
        <f t="shared" si="0"/>
        <v>2.63</v>
      </c>
      <c r="D18" s="28">
        <f>'表二一般公共预算支出表'!D18</f>
        <v>2.63</v>
      </c>
      <c r="E18" s="28">
        <f>'表二一般公共预算支出表'!E18</f>
        <v>0</v>
      </c>
      <c r="F18" s="9"/>
      <c r="G18" s="9"/>
      <c r="H18" s="5"/>
    </row>
    <row r="19" spans="1:8" ht="23.25" customHeight="1">
      <c r="A19" s="10">
        <v>21012</v>
      </c>
      <c r="B19" s="10" t="s">
        <v>117</v>
      </c>
      <c r="C19" s="28">
        <f t="shared" si="0"/>
        <v>6.42</v>
      </c>
      <c r="D19" s="28">
        <f>'表二一般公共预算支出表'!D19</f>
        <v>6.42</v>
      </c>
      <c r="E19" s="28">
        <f>'表二一般公共预算支出表'!E19</f>
        <v>0</v>
      </c>
      <c r="F19" s="9"/>
      <c r="G19" s="9"/>
      <c r="H19" s="5"/>
    </row>
    <row r="20" spans="1:8" ht="23.25" customHeight="1">
      <c r="A20" s="10">
        <v>2101201</v>
      </c>
      <c r="B20" s="10" t="s">
        <v>118</v>
      </c>
      <c r="C20" s="28">
        <f t="shared" si="0"/>
        <v>6.42</v>
      </c>
      <c r="D20" s="28">
        <f>'表二一般公共预算支出表'!D20</f>
        <v>6.42</v>
      </c>
      <c r="E20" s="28">
        <f>'表二一般公共预算支出表'!E20</f>
        <v>0</v>
      </c>
      <c r="F20" s="9"/>
      <c r="G20" s="9"/>
      <c r="H20" s="5"/>
    </row>
    <row r="21" spans="1:8" ht="23.25" customHeight="1">
      <c r="A21" s="10">
        <v>221</v>
      </c>
      <c r="B21" s="10" t="s">
        <v>119</v>
      </c>
      <c r="C21" s="28">
        <f t="shared" si="0"/>
        <v>9.59</v>
      </c>
      <c r="D21" s="28">
        <f>'表二一般公共预算支出表'!D21</f>
        <v>9.59</v>
      </c>
      <c r="E21" s="28">
        <f>'表二一般公共预算支出表'!E21</f>
        <v>0</v>
      </c>
      <c r="F21" s="5"/>
      <c r="G21" s="5"/>
      <c r="H21" s="5"/>
    </row>
    <row r="22" spans="1:8" ht="23.25" customHeight="1">
      <c r="A22" s="10">
        <v>22102</v>
      </c>
      <c r="B22" s="10" t="s">
        <v>120</v>
      </c>
      <c r="C22" s="28">
        <f t="shared" si="0"/>
        <v>9.59</v>
      </c>
      <c r="D22" s="28">
        <f>'表二一般公共预算支出表'!D22</f>
        <v>9.59</v>
      </c>
      <c r="E22" s="28">
        <f>'表二一般公共预算支出表'!E22</f>
        <v>0</v>
      </c>
      <c r="F22" s="5"/>
      <c r="G22" s="5"/>
      <c r="H22" s="5"/>
    </row>
    <row r="23" spans="1:8" ht="23.25" customHeight="1">
      <c r="A23" s="10">
        <v>2210201</v>
      </c>
      <c r="B23" s="10" t="s">
        <v>121</v>
      </c>
      <c r="C23" s="28">
        <f t="shared" si="0"/>
        <v>9.59</v>
      </c>
      <c r="D23" s="28">
        <f>'表二一般公共预算支出表'!D23</f>
        <v>9.59</v>
      </c>
      <c r="E23" s="28">
        <f>'表二一般公共预算支出表'!E23</f>
        <v>0</v>
      </c>
      <c r="F23" s="5"/>
      <c r="G23" s="5"/>
      <c r="H23" s="5"/>
    </row>
    <row r="24" spans="1:8" ht="23.25" customHeight="1">
      <c r="A24" s="92" t="s">
        <v>75</v>
      </c>
      <c r="B24" s="92"/>
      <c r="C24" s="28">
        <f t="shared" si="0"/>
        <v>147.72</v>
      </c>
      <c r="D24" s="29">
        <f>D5+D9+D16+D21</f>
        <v>141.72</v>
      </c>
      <c r="E24" s="29">
        <f>E5</f>
        <v>6</v>
      </c>
      <c r="F24" s="5"/>
      <c r="G24" s="5"/>
      <c r="H24" s="5"/>
    </row>
  </sheetData>
  <sheetProtection/>
  <mergeCells count="4">
    <mergeCell ref="A3:B3"/>
    <mergeCell ref="A24:B24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2019-03-14T04:09:40Z</dcterms:modified>
  <cp:category/>
  <cp:version/>
  <cp:contentType/>
  <cp:contentStatus/>
</cp:coreProperties>
</file>