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3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Titles" localSheetId="2">'表三一般公共预算基本支出表'!$3:$5</definedName>
  </definedNames>
  <calcPr fullCalcOnLoad="1"/>
</workbook>
</file>

<file path=xl/sharedStrings.xml><?xml version="1.0" encoding="utf-8"?>
<sst xmlns="http://schemas.openxmlformats.org/spreadsheetml/2006/main" count="342" uniqueCount="193">
  <si>
    <t>附件5：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</si>
  <si>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</si>
  <si>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</si>
  <si>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</si>
  <si>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</si>
  <si>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</si>
  <si>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</si>
  <si>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</si>
  <si>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</si>
  <si>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</si>
  <si>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</si>
  <si>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</si>
  <si>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</si>
  <si>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</si>
  <si>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</si>
  <si>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</si>
  <si>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</si>
  <si>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</si>
  <si>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</si>
  <si>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</si>
  <si>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(五）……</t>
  </si>
  <si>
    <t>（六）……</t>
  </si>
  <si>
    <t>（七）社会保障和就业</t>
  </si>
  <si>
    <t>（八）卫生健康支出</t>
  </si>
  <si>
    <t>（九）农林水支出</t>
  </si>
  <si>
    <t>（十）住房保障支出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</si>
  <si>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</si>
  <si>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</si>
  <si>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</si>
  <si>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</si>
  <si>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</si>
  <si>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</si>
  <si>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</si>
  <si>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</si>
  <si>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</si>
  <si>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</si>
  <si>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</si>
  <si>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</si>
  <si>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</si>
  <si>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</si>
  <si>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组织事务</t>
  </si>
  <si>
    <t>行政运行</t>
  </si>
  <si>
    <t>其他组织事务支出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</si>
  <si>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</si>
  <si>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</si>
  <si>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</si>
  <si>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</si>
  <si>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</si>
  <si>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</si>
  <si>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</si>
  <si>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</si>
  <si>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</si>
  <si>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</si>
  <si>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</si>
  <si>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</si>
  <si>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</si>
  <si>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</si>
  <si>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农林水支出</t>
  </si>
  <si>
    <t>农村综合改革</t>
  </si>
  <si>
    <t>对村民委员会和村党支部的补助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</si>
  <si>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</si>
  <si>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</si>
  <si>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</si>
  <si>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</si>
  <si>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部门预算经济分类</t>
  </si>
  <si>
    <t>年基本支出</t>
  </si>
  <si>
    <t>类</t>
  </si>
  <si>
    <t>款</t>
  </si>
  <si>
    <t>人员经费</t>
  </si>
  <si>
    <t>公用经费</t>
  </si>
  <si>
    <t>机关工资福利支出</t>
  </si>
  <si>
    <t>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</si>
  <si>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</si>
  <si>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</si>
  <si>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</si>
  <si>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基本工资</t>
  </si>
  <si>
    <t>02</t>
  </si>
  <si>
    <t xml:space="preserve"> 津贴补贴</t>
  </si>
  <si>
    <t>03</t>
  </si>
  <si>
    <t>奖金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</si>
  <si>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</si>
  <si>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</si>
  <si>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</si>
  <si>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</si>
  <si>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</si>
  <si>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</si>
  <si>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</si>
  <si>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</si>
  <si>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</si>
  <si>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</si>
  <si>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</si>
  <si>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</si>
  <si>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</si>
  <si>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</si>
  <si>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</si>
  <si>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</si>
  <si>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</si>
  <si>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</si>
  <si>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</si>
  <si>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</si>
  <si>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</si>
  <si>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</si>
  <si>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</si>
  <si>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</si>
  <si>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</si>
  <si>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</si>
  <si>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</si>
  <si>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</si>
  <si>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</si>
  <si>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</si>
  <si>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</si>
  <si>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</si>
  <si>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</si>
  <si>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</si>
  <si>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</si>
  <si>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</si>
  <si>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</si>
  <si>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</si>
  <si>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</si>
  <si>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</si>
  <si>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取暖费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</si>
  <si>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</si>
  <si>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</si>
  <si>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</si>
  <si>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</si>
  <si>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</si>
  <si>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</si>
  <si>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</si>
  <si>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</si>
  <si>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</si>
  <si>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培训费</t>
  </si>
  <si>
    <t>16</t>
  </si>
  <si>
    <t>专用材料购置费</t>
  </si>
  <si>
    <t>18</t>
  </si>
  <si>
    <t>专用材料费</t>
  </si>
  <si>
    <t>公务接待费</t>
  </si>
  <si>
    <t>17</t>
  </si>
  <si>
    <t>公务用车运行维护费</t>
  </si>
  <si>
    <t>31</t>
  </si>
  <si>
    <t>维修（护）费</t>
  </si>
  <si>
    <t>其他商品和服务支出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</si>
  <si>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</si>
  <si>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</si>
  <si>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</si>
  <si>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</si>
  <si>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</si>
  <si>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</si>
  <si>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</si>
  <si>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</si>
  <si>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</si>
  <si>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</si>
  <si>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</si>
  <si>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</si>
  <si>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</si>
  <si>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</si>
  <si>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</si>
  <si>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</si>
  <si>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</si>
  <si>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</si>
  <si>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</si>
  <si>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</si>
  <si>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</si>
  <si>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</si>
  <si>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</si>
  <si>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</si>
  <si>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</si>
  <si>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</si>
  <si>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</si>
  <si>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</si>
  <si>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八、卫生健康支出</t>
  </si>
  <si>
    <t>九、农林水支出</t>
  </si>
  <si>
    <t>十、住房保障支出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</si>
  <si>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</si>
  <si>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</si>
  <si>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</si>
  <si>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</si>
  <si>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</si>
  <si>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</si>
  <si>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</si>
  <si>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</si>
  <si>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</si>
  <si>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</si>
  <si>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</si>
  <si>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</si>
  <si>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</si>
  <si>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</si>
  <si>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</si>
  <si>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</si>
  <si>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</si>
  <si>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</si>
  <si>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</si>
  <si>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</si>
  <si>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t>组织部2021年度本单位未涉及政府性基金预算支出，故此表无数据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</si>
</sst>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\$#,##0.00;\(\$#,##0.00\)"/>
    <numFmt numFmtId="178" formatCode="_-&quot;$&quot;\ * #,##0.00_-;_-&quot;$&quot;\ * #,##0.00\-;_-&quot;$&quot;\ * &quot;-&quot;??_-;_-@_-"/>
    <numFmt numFmtId="179" formatCode="#,##0;\(#,##0\)"/>
    <numFmt numFmtId="180" formatCode="&quot;$&quot;#,##0_);[Red]\(&quot;$&quot;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* #,##0_-;\-* #,##0_-;_-* &quot;-&quot;_-;_-@_-"/>
    <numFmt numFmtId="184" formatCode="\$#,##0;\(\$#,##0\)"/>
    <numFmt numFmtId="185" formatCode="_(&quot;$&quot;* #,##0_);_(&quot;$&quot;* \(#,##0\);_(&quot;$&quot;* &quot;-&quot;_);_(@_)"/>
    <numFmt numFmtId="186" formatCode="&quot;$&quot;\ #,##0.00_-;[Red]&quot;$&quot;\ #,##0.00\-"/>
    <numFmt numFmtId="187" formatCode="_(&quot;$&quot;* #,##0.00_);_(&quot;$&quot;* \(#,##0.00\);_(&quot;$&quot;* &quot;-&quot;??_);_(@_)"/>
    <numFmt numFmtId="188" formatCode="&quot;$&quot;\ #,##0_-;[Red]&quot;$&quot;\ #,##0\-"/>
    <numFmt numFmtId="189" formatCode="#,##0.0_);\(#,##0.0\)"/>
    <numFmt numFmtId="190" formatCode="&quot;$&quot;#,##0.00_);[Red]\(&quot;$&quot;#,##0.00\)"/>
    <numFmt numFmtId="191" formatCode="0.00;[Red]0.00"/>
    <numFmt numFmtId="192" formatCode="0.00_);[Red]\(0.00\)"/>
    <numFmt numFmtId="193" formatCode="0.00_ "/>
  </numFmts>
  <fonts count="77">
    <font>
      <sz val="11"/>
      <color theme="1"/>
      <name val="宋体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2"/>
      <color indexed="8"/>
      <name val="方正小标宋简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1"/>
      <color indexed="52"/>
      <name val="宋体"/>
      <family val="0"/>
    </font>
    <font>
      <sz val="10"/>
      <name val="MS Sans Serif"/>
      <family val="2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b/>
      <sz val="14"/>
      <name val="楷体"/>
      <family val="3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b/>
      <sz val="18"/>
      <color indexed="56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color indexed="56"/>
      <name val="宋体"/>
      <family val="0"/>
    </font>
    <font>
      <sz val="7"/>
      <name val="Small Fonts"/>
      <family val="2"/>
    </font>
    <font>
      <b/>
      <sz val="10"/>
      <name val="Tms Rmn"/>
      <family val="1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2"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49" fontId="18" fillId="0" borderId="0" applyFont="0" applyFill="0" applyBorder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20" fillId="25" borderId="0" applyNumberFormat="0" applyBorder="0" applyAlignment="0" applyProtection="0"/>
    <xf numFmtId="0" fontId="58" fillId="26" borderId="0" applyNumberFormat="0" applyBorder="0" applyAlignment="0" applyProtection="0"/>
    <xf numFmtId="0" fontId="20" fillId="17" borderId="0" applyNumberFormat="0" applyBorder="0" applyAlignment="0" applyProtection="0"/>
    <xf numFmtId="0" fontId="58" fillId="27" borderId="0" applyNumberFormat="0" applyBorder="0" applyAlignment="0" applyProtection="0"/>
    <xf numFmtId="0" fontId="20" fillId="19" borderId="0" applyNumberFormat="0" applyBorder="0" applyAlignment="0" applyProtection="0"/>
    <xf numFmtId="0" fontId="58" fillId="28" borderId="0" applyNumberFormat="0" applyBorder="0" applyAlignment="0" applyProtection="0"/>
    <xf numFmtId="0" fontId="20" fillId="29" borderId="0" applyNumberFormat="0" applyBorder="0" applyAlignment="0" applyProtection="0"/>
    <xf numFmtId="0" fontId="58" fillId="30" borderId="0" applyNumberFormat="0" applyBorder="0" applyAlignment="0" applyProtection="0"/>
    <xf numFmtId="0" fontId="20" fillId="31" borderId="0" applyNumberFormat="0" applyBorder="0" applyAlignment="0" applyProtection="0"/>
    <xf numFmtId="0" fontId="58" fillId="32" borderId="0" applyNumberFormat="0" applyBorder="0" applyAlignment="0" applyProtection="0"/>
    <xf numFmtId="0" fontId="20" fillId="33" borderId="0" applyNumberFormat="0" applyBorder="0" applyAlignment="0" applyProtection="0"/>
    <xf numFmtId="0" fontId="14" fillId="0" borderId="0">
      <alignment/>
      <protection locked="0"/>
    </xf>
    <xf numFmtId="0" fontId="21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21" fillId="39" borderId="0" applyNumberFormat="0" applyBorder="0" applyAlignment="0" applyProtection="0"/>
    <xf numFmtId="0" fontId="21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0" borderId="0">
      <alignment horizontal="center" wrapText="1"/>
      <protection locked="0"/>
    </xf>
    <xf numFmtId="183" fontId="18" fillId="0" borderId="0" applyFont="0" applyFill="0" applyBorder="0" applyAlignment="0" applyProtection="0"/>
    <xf numFmtId="179" fontId="19" fillId="0" borderId="0">
      <alignment/>
      <protection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9" fillId="0" borderId="0">
      <alignment/>
      <protection/>
    </xf>
    <xf numFmtId="15" fontId="29" fillId="0" borderId="0">
      <alignment/>
      <protection/>
    </xf>
    <xf numFmtId="184" fontId="19" fillId="0" borderId="0">
      <alignment/>
      <protection/>
    </xf>
    <xf numFmtId="38" fontId="39" fillId="46" borderId="0" applyNumberFormat="0" applyBorder="0" applyAlignment="0" applyProtection="0"/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10" fontId="39" fillId="47" borderId="3" applyNumberFormat="0" applyBorder="0" applyAlignment="0" applyProtection="0"/>
    <xf numFmtId="189" fontId="45" fillId="48" borderId="0">
      <alignment/>
      <protection/>
    </xf>
    <xf numFmtId="189" fontId="47" fillId="49" borderId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86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9" fillId="0" borderId="0">
      <alignment/>
      <protection/>
    </xf>
    <xf numFmtId="37" fontId="43" fillId="0" borderId="0">
      <alignment/>
      <protection/>
    </xf>
    <xf numFmtId="188" fontId="18" fillId="0" borderId="0">
      <alignment/>
      <protection/>
    </xf>
    <xf numFmtId="0" fontId="14" fillId="0" borderId="0">
      <alignment/>
      <protection/>
    </xf>
    <xf numFmtId="14" fontId="22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8" fillId="0" borderId="0" applyFont="0" applyFill="0" applyProtection="0">
      <alignment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6" fillId="0" borderId="4">
      <alignment horizontal="center"/>
      <protection/>
    </xf>
    <xf numFmtId="3" fontId="29" fillId="0" borderId="0" applyFont="0" applyFill="0" applyBorder="0" applyAlignment="0" applyProtection="0"/>
    <xf numFmtId="0" fontId="29" fillId="50" borderId="0" applyNumberFormat="0" applyFont="0" applyBorder="0" applyAlignment="0" applyProtection="0"/>
    <xf numFmtId="0" fontId="44" fillId="51" borderId="5">
      <alignment/>
      <protection locked="0"/>
    </xf>
    <xf numFmtId="0" fontId="46" fillId="0" borderId="0">
      <alignment/>
      <protection/>
    </xf>
    <xf numFmtId="0" fontId="44" fillId="51" borderId="5">
      <alignment/>
      <protection locked="0"/>
    </xf>
    <xf numFmtId="0" fontId="44" fillId="51" borderId="5">
      <alignment/>
      <protection locked="0"/>
    </xf>
    <xf numFmtId="9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6" applyNumberFormat="0" applyFill="0" applyProtection="0">
      <alignment horizontal="right"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1" fillId="0" borderId="9" applyNumberFormat="0" applyFill="0" applyAlignment="0" applyProtection="0"/>
    <xf numFmtId="0" fontId="42" fillId="0" borderId="10" applyNumberFormat="0" applyFill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27" fillId="0" borderId="13" applyNumberFormat="0" applyFill="0" applyProtection="0">
      <alignment horizontal="center"/>
    </xf>
    <xf numFmtId="0" fontId="63" fillId="52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2" fillId="5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4" fillId="0" borderId="0" applyNumberFormat="0" applyFill="0" applyBorder="0" applyAlignment="0" applyProtection="0"/>
    <xf numFmtId="3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5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2" fillId="41" borderId="0" applyNumberFormat="0" applyBorder="0" applyAlignment="0" applyProtection="0"/>
    <xf numFmtId="0" fontId="66" fillId="0" borderId="14" applyNumberFormat="0" applyFill="0" applyAlignment="0" applyProtection="0"/>
    <xf numFmtId="0" fontId="11" fillId="0" borderId="1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55" borderId="16" applyNumberFormat="0" applyAlignment="0" applyProtection="0"/>
    <xf numFmtId="0" fontId="28" fillId="46" borderId="17" applyNumberFormat="0" applyAlignment="0" applyProtection="0"/>
    <xf numFmtId="0" fontId="68" fillId="56" borderId="18" applyNumberFormat="0" applyAlignment="0" applyProtection="0"/>
    <xf numFmtId="0" fontId="49" fillId="57" borderId="19" applyNumberFormat="0" applyAlignment="0" applyProtection="0"/>
    <xf numFmtId="0" fontId="6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13" applyNumberFormat="0" applyFill="0" applyProtection="0">
      <alignment horizontal="left"/>
    </xf>
    <xf numFmtId="0" fontId="7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35" fillId="0" borderId="21" applyNumberFormat="0" applyFill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58" fillId="61" borderId="0" applyNumberFormat="0" applyBorder="0" applyAlignment="0" applyProtection="0"/>
    <xf numFmtId="0" fontId="20" fillId="62" borderId="0" applyNumberFormat="0" applyBorder="0" applyAlignment="0" applyProtection="0"/>
    <xf numFmtId="0" fontId="58" fillId="63" borderId="0" applyNumberFormat="0" applyBorder="0" applyAlignment="0" applyProtection="0"/>
    <xf numFmtId="0" fontId="20" fillId="64" borderId="0" applyNumberFormat="0" applyBorder="0" applyAlignment="0" applyProtection="0"/>
    <xf numFmtId="0" fontId="58" fillId="65" borderId="0" applyNumberFormat="0" applyBorder="0" applyAlignment="0" applyProtection="0"/>
    <xf numFmtId="0" fontId="20" fillId="66" borderId="0" applyNumberFormat="0" applyBorder="0" applyAlignment="0" applyProtection="0"/>
    <xf numFmtId="0" fontId="58" fillId="67" borderId="0" applyNumberFormat="0" applyBorder="0" applyAlignment="0" applyProtection="0"/>
    <xf numFmtId="0" fontId="20" fillId="29" borderId="0" applyNumberFormat="0" applyBorder="0" applyAlignment="0" applyProtection="0"/>
    <xf numFmtId="0" fontId="58" fillId="68" borderId="0" applyNumberFormat="0" applyBorder="0" applyAlignment="0" applyProtection="0"/>
    <xf numFmtId="0" fontId="20" fillId="31" borderId="0" applyNumberFormat="0" applyBorder="0" applyAlignment="0" applyProtection="0"/>
    <xf numFmtId="0" fontId="58" fillId="69" borderId="0" applyNumberFormat="0" applyBorder="0" applyAlignment="0" applyProtection="0"/>
    <xf numFmtId="0" fontId="20" fillId="70" borderId="0" applyNumberFormat="0" applyBorder="0" applyAlignment="0" applyProtection="0"/>
    <xf numFmtId="176" fontId="18" fillId="0" borderId="13" applyFill="0" applyProtection="0">
      <alignment horizontal="right"/>
    </xf>
    <xf numFmtId="0" fontId="18" fillId="0" borderId="6" applyNumberFormat="0" applyFill="0" applyProtection="0">
      <alignment horizontal="left"/>
    </xf>
    <xf numFmtId="0" fontId="72" fillId="71" borderId="0" applyNumberFormat="0" applyBorder="0" applyAlignment="0" applyProtection="0"/>
    <xf numFmtId="0" fontId="34" fillId="72" borderId="0" applyNumberFormat="0" applyBorder="0" applyAlignment="0" applyProtection="0"/>
    <xf numFmtId="0" fontId="73" fillId="55" borderId="22" applyNumberFormat="0" applyAlignment="0" applyProtection="0"/>
    <xf numFmtId="0" fontId="31" fillId="46" borderId="23" applyNumberFormat="0" applyAlignment="0" applyProtection="0"/>
    <xf numFmtId="0" fontId="74" fillId="73" borderId="16" applyNumberFormat="0" applyAlignment="0" applyProtection="0"/>
    <xf numFmtId="0" fontId="25" fillId="13" borderId="17" applyNumberFormat="0" applyAlignment="0" applyProtection="0"/>
    <xf numFmtId="1" fontId="18" fillId="0" borderId="13" applyFill="0" applyProtection="0">
      <alignment horizontal="center"/>
    </xf>
    <xf numFmtId="0" fontId="14" fillId="0" borderId="0">
      <alignment/>
      <protection/>
    </xf>
    <xf numFmtId="0" fontId="75" fillId="0" borderId="0" applyNumberFormat="0" applyFill="0" applyBorder="0" applyAlignment="0" applyProtection="0"/>
    <xf numFmtId="0" fontId="29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" fillId="74" borderId="24" applyNumberFormat="0" applyFont="0" applyAlignment="0" applyProtection="0"/>
    <xf numFmtId="0" fontId="17" fillId="47" borderId="25" applyNumberFormat="0" applyFont="0" applyAlignment="0" applyProtection="0"/>
    <xf numFmtId="0" fontId="17" fillId="47" borderId="25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91" fontId="5" fillId="0" borderId="3" xfId="0" applyNumberFormat="1" applyFont="1" applyBorder="1" applyAlignment="1">
      <alignment horizontal="center" vertical="center" wrapText="1"/>
    </xf>
    <xf numFmtId="49" fontId="6" fillId="75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192" fontId="5" fillId="0" borderId="3" xfId="0" applyNumberFormat="1" applyFont="1" applyBorder="1" applyAlignment="1">
      <alignment horizontal="center" vertical="center" wrapText="1"/>
    </xf>
    <xf numFmtId="191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left" vertical="center" wrapText="1"/>
    </xf>
    <xf numFmtId="49" fontId="6" fillId="75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Font="1" applyBorder="1" applyAlignment="1">
      <alignment horizontal="left" vertical="center" wrapText="1"/>
    </xf>
    <xf numFmtId="49" fontId="1" fillId="0" borderId="26" xfId="0" applyNumberFormat="1" applyFont="1" applyFill="1" applyBorder="1" applyAlignment="1" applyProtection="1">
      <alignment horizontal="left" vertical="center" wrapText="1"/>
      <protection/>
    </xf>
    <xf numFmtId="192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0" fillId="0" borderId="27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193" fontId="4" fillId="0" borderId="3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3" fontId="4" fillId="0" borderId="6" xfId="0" applyNumberFormat="1" applyFont="1" applyBorder="1" applyAlignment="1">
      <alignment horizontal="center" vertical="center" wrapText="1"/>
    </xf>
    <xf numFmtId="193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center" vertical="center"/>
      <protection/>
    </xf>
    <xf numFmtId="192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64" fillId="0" borderId="3" xfId="15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3" fontId="4" fillId="0" borderId="3" xfId="0" applyNumberFormat="1" applyFont="1" applyBorder="1" applyAlignment="1">
      <alignment horizontal="center" vertical="center" wrapText="1"/>
    </xf>
    <xf numFmtId="193" fontId="4" fillId="0" borderId="3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98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Hyperlink" xfId="151"/>
    <cellStyle name="分级显示行_1_Book1" xfId="152"/>
    <cellStyle name="分级显示列_1_Book1" xfId="153"/>
    <cellStyle name="好" xfId="154"/>
    <cellStyle name="好 2" xfId="155"/>
    <cellStyle name="好_Book1" xfId="156"/>
    <cellStyle name="好_Book1_1" xfId="157"/>
    <cellStyle name="汇总" xfId="158"/>
    <cellStyle name="汇总 2" xfId="159"/>
    <cellStyle name="Currency" xfId="160"/>
    <cellStyle name="Currency [0]" xfId="161"/>
    <cellStyle name="计算" xfId="162"/>
    <cellStyle name="计算 2" xfId="163"/>
    <cellStyle name="检查单元格" xfId="164"/>
    <cellStyle name="检查单元格 2" xfId="165"/>
    <cellStyle name="解释性文本" xfId="166"/>
    <cellStyle name="解释性文本 2" xfId="167"/>
    <cellStyle name="借出原因" xfId="168"/>
    <cellStyle name="警告文本" xfId="169"/>
    <cellStyle name="警告文本 2" xfId="170"/>
    <cellStyle name="链接单元格" xfId="171"/>
    <cellStyle name="链接单元格 2" xfId="172"/>
    <cellStyle name="普通_laroux" xfId="173"/>
    <cellStyle name="千分位[0]_laroux" xfId="174"/>
    <cellStyle name="千分位_laroux" xfId="175"/>
    <cellStyle name="千位[0]_ 方正PC" xfId="176"/>
    <cellStyle name="千位_ 方正PC" xfId="177"/>
    <cellStyle name="Comma" xfId="178"/>
    <cellStyle name="Comma [0]" xfId="179"/>
    <cellStyle name="强调 1" xfId="180"/>
    <cellStyle name="强调 2" xfId="181"/>
    <cellStyle name="强调 3" xfId="182"/>
    <cellStyle name="强调文字颜色 1" xfId="183"/>
    <cellStyle name="强调文字颜色 1 2" xfId="184"/>
    <cellStyle name="强调文字颜色 2" xfId="185"/>
    <cellStyle name="强调文字颜色 2 2" xfId="186"/>
    <cellStyle name="强调文字颜色 3" xfId="187"/>
    <cellStyle name="强调文字颜色 3 2" xfId="188"/>
    <cellStyle name="强调文字颜色 4" xfId="189"/>
    <cellStyle name="强调文字颜色 4 2" xfId="190"/>
    <cellStyle name="强调文字颜色 5" xfId="191"/>
    <cellStyle name="强调文字颜色 5 2" xfId="192"/>
    <cellStyle name="强调文字颜色 6" xfId="193"/>
    <cellStyle name="强调文字颜色 6 2" xfId="194"/>
    <cellStyle name="日期" xfId="195"/>
    <cellStyle name="商品名称" xfId="196"/>
    <cellStyle name="适中" xfId="197"/>
    <cellStyle name="适中 2" xfId="198"/>
    <cellStyle name="输出" xfId="199"/>
    <cellStyle name="输出 2" xfId="200"/>
    <cellStyle name="输入" xfId="201"/>
    <cellStyle name="输入 2" xfId="202"/>
    <cellStyle name="数量" xfId="203"/>
    <cellStyle name="样式 1" xfId="204"/>
    <cellStyle name="Followed Hyperlink" xfId="205"/>
    <cellStyle name="昗弨_Pacific Region P&amp;L" xfId="206"/>
    <cellStyle name="寘嬫愗傝 [0.00]_Region Orders (2)" xfId="207"/>
    <cellStyle name="寘嬫愗傝_Region Orders (2)" xfId="208"/>
    <cellStyle name="注释" xfId="209"/>
    <cellStyle name="注释 2" xfId="210"/>
    <cellStyle name="注释 3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\\\\\\\\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1" width="23.75390625" style="0" customWidth="1"/>
    <col min="2" max="2" width="11.625" style="0" customWidth="1"/>
    <col min="3" max="3" width="21.375" style="0" customWidth="1"/>
    <col min="4" max="4" width="10.25390625" style="0" customWidth="1"/>
    <col min="5" max="6" width="12.00390625" style="3" customWidth="1"/>
  </cols>
  <sheetData>
    <row r="1" spans="1:3" ht="31.5" customHeight="1">
      <c r="A1" s="1" t="s">
        <v>0</v>
      </c>
      <c r="C1" s="17" t="s">
        <v>1</v>
      </c>
    </row>
    <row r="2" spans="1:6" ht="18.75">
      <c r="A2" s="54" t="s">
        <v>2</v>
      </c>
      <c r="B2" s="55"/>
      <c r="C2" s="50"/>
      <c r="D2" s="50"/>
      <c r="E2" s="56" t="s">
        <v>3</v>
      </c>
      <c r="F2" s="56"/>
    </row>
    <row r="3" spans="1:6" ht="21" customHeight="1">
      <c r="A3" s="57" t="s">
        <v>4</v>
      </c>
      <c r="B3" s="58"/>
      <c r="C3" s="57" t="s">
        <v>5</v>
      </c>
      <c r="D3" s="59"/>
      <c r="E3" s="59"/>
      <c r="F3" s="58"/>
    </row>
    <row r="4" spans="1:6" ht="37.5" customHeight="1">
      <c r="A4" s="6" t="s">
        <v>6</v>
      </c>
      <c r="B4" s="6" t="s">
        <v>7</v>
      </c>
      <c r="C4" s="6" t="s">
        <v>6</v>
      </c>
      <c r="D4" s="6" t="s">
        <v>8</v>
      </c>
      <c r="E4" s="6" t="s">
        <v>9</v>
      </c>
      <c r="F4" s="6" t="s">
        <v>10</v>
      </c>
    </row>
    <row r="5" spans="1:6" ht="41.25" customHeight="1">
      <c r="A5" s="25" t="s">
        <v>11</v>
      </c>
      <c r="B5" s="6">
        <f>B6+B7</f>
        <v>2495.67</v>
      </c>
      <c r="C5" s="6" t="s">
        <v>12</v>
      </c>
      <c r="D5" s="6">
        <f>E5+F5</f>
        <v>2495.67</v>
      </c>
      <c r="E5" s="6">
        <f>E6+E12+E13+E14+E15</f>
        <v>2495.67</v>
      </c>
      <c r="F5" s="6"/>
    </row>
    <row r="6" spans="1:6" ht="49.5" customHeight="1">
      <c r="A6" s="51" t="s">
        <v>13</v>
      </c>
      <c r="B6" s="52">
        <f>'表七部门收入总表'!C26</f>
        <v>2495.67</v>
      </c>
      <c r="C6" s="51" t="s">
        <v>14</v>
      </c>
      <c r="D6" s="6">
        <f aca="true" t="shared" si="0" ref="D6:D18">E6+F6</f>
        <v>974.94</v>
      </c>
      <c r="E6" s="6">
        <f>'表七部门收入总表'!E5</f>
        <v>974.94</v>
      </c>
      <c r="F6" s="6"/>
    </row>
    <row r="7" spans="1:6" ht="41.25" customHeight="1">
      <c r="A7" s="51" t="s">
        <v>15</v>
      </c>
      <c r="B7" s="52">
        <v>0</v>
      </c>
      <c r="C7" s="51" t="s">
        <v>16</v>
      </c>
      <c r="D7" s="6">
        <f t="shared" si="0"/>
        <v>0</v>
      </c>
      <c r="E7" s="6">
        <v>0</v>
      </c>
      <c r="F7" s="6"/>
    </row>
    <row r="8" spans="1:6" ht="41.25" customHeight="1">
      <c r="A8" s="51"/>
      <c r="B8" s="52"/>
      <c r="C8" s="51" t="s">
        <v>17</v>
      </c>
      <c r="D8" s="6">
        <f t="shared" si="0"/>
        <v>0</v>
      </c>
      <c r="E8" s="6">
        <v>0</v>
      </c>
      <c r="F8" s="6"/>
    </row>
    <row r="9" spans="1:6" ht="41.25" customHeight="1">
      <c r="A9" s="51" t="s">
        <v>18</v>
      </c>
      <c r="B9" s="52">
        <f>B10+B11</f>
        <v>0</v>
      </c>
      <c r="C9" s="51" t="s">
        <v>19</v>
      </c>
      <c r="D9" s="6">
        <f t="shared" si="0"/>
        <v>0</v>
      </c>
      <c r="E9" s="6">
        <v>0</v>
      </c>
      <c r="F9" s="6"/>
    </row>
    <row r="10" spans="1:6" ht="41.25" customHeight="1">
      <c r="A10" s="51" t="s">
        <v>13</v>
      </c>
      <c r="B10" s="52">
        <v>0</v>
      </c>
      <c r="C10" s="51" t="s">
        <v>20</v>
      </c>
      <c r="D10" s="6">
        <f t="shared" si="0"/>
        <v>0</v>
      </c>
      <c r="E10" s="6">
        <v>0</v>
      </c>
      <c r="F10" s="6"/>
    </row>
    <row r="11" spans="1:6" ht="41.25" customHeight="1">
      <c r="A11" s="51" t="s">
        <v>15</v>
      </c>
      <c r="B11" s="52">
        <v>0</v>
      </c>
      <c r="C11" s="51" t="s">
        <v>21</v>
      </c>
      <c r="D11" s="6">
        <f t="shared" si="0"/>
        <v>0</v>
      </c>
      <c r="E11" s="6">
        <v>0</v>
      </c>
      <c r="F11" s="6"/>
    </row>
    <row r="12" spans="1:6" ht="41.25" customHeight="1">
      <c r="A12" s="52"/>
      <c r="B12" s="52"/>
      <c r="C12" s="51" t="s">
        <v>22</v>
      </c>
      <c r="D12" s="6">
        <f t="shared" si="0"/>
        <v>44.050000000000004</v>
      </c>
      <c r="E12" s="6">
        <f>'表七部门收入总表'!E9</f>
        <v>44.050000000000004</v>
      </c>
      <c r="F12" s="6"/>
    </row>
    <row r="13" spans="1:6" ht="41.25" customHeight="1">
      <c r="A13" s="52"/>
      <c r="B13" s="52"/>
      <c r="C13" s="51" t="s">
        <v>23</v>
      </c>
      <c r="D13" s="6">
        <f t="shared" si="0"/>
        <v>32.46</v>
      </c>
      <c r="E13" s="6">
        <f>'表七部门收入总表'!E15</f>
        <v>32.46</v>
      </c>
      <c r="F13" s="6"/>
    </row>
    <row r="14" spans="1:6" ht="41.25" customHeight="1">
      <c r="A14" s="53"/>
      <c r="B14" s="52"/>
      <c r="C14" s="51" t="s">
        <v>24</v>
      </c>
      <c r="D14" s="6">
        <f t="shared" si="0"/>
        <v>1408.95</v>
      </c>
      <c r="E14" s="6">
        <f>'表七部门收入总表'!C23</f>
        <v>1408.95</v>
      </c>
      <c r="F14" s="6"/>
    </row>
    <row r="15" spans="1:6" ht="41.25" customHeight="1">
      <c r="A15" s="52"/>
      <c r="B15" s="52"/>
      <c r="C15" s="51" t="s">
        <v>25</v>
      </c>
      <c r="D15" s="6">
        <f t="shared" si="0"/>
        <v>35.27</v>
      </c>
      <c r="E15" s="6">
        <f>'表七部门收入总表'!C20</f>
        <v>35.27</v>
      </c>
      <c r="F15" s="6"/>
    </row>
    <row r="16" spans="1:6" ht="41.25" customHeight="1">
      <c r="A16" s="52"/>
      <c r="B16" s="52"/>
      <c r="C16" s="51" t="s">
        <v>26</v>
      </c>
      <c r="D16" s="6">
        <f t="shared" si="0"/>
        <v>0</v>
      </c>
      <c r="E16" s="6">
        <v>0</v>
      </c>
      <c r="F16" s="6"/>
    </row>
    <row r="17" spans="1:6" ht="41.25" customHeight="1">
      <c r="A17" s="52"/>
      <c r="B17" s="52"/>
      <c r="C17" s="52"/>
      <c r="D17" s="6">
        <f t="shared" si="0"/>
        <v>0</v>
      </c>
      <c r="E17" s="6"/>
      <c r="F17" s="6"/>
    </row>
    <row r="18" spans="1:6" ht="41.25" customHeight="1">
      <c r="A18" s="52" t="s">
        <v>27</v>
      </c>
      <c r="B18" s="52">
        <f>B5+B9</f>
        <v>2495.67</v>
      </c>
      <c r="C18" s="52" t="s">
        <v>28</v>
      </c>
      <c r="D18" s="6">
        <f t="shared" si="0"/>
        <v>2495.67</v>
      </c>
      <c r="E18" s="6">
        <f>E5+E16</f>
        <v>2495.67</v>
      </c>
      <c r="F18" s="6"/>
    </row>
    <row r="19" ht="22.5">
      <c r="A19" s="17"/>
    </row>
  </sheetData>
  <sheetProtection/>
  <mergeCells count="4">
    <mergeCell ref="A2:B2"/>
    <mergeCell ref="E2:F2"/>
    <mergeCell ref="A3:B3"/>
    <mergeCell ref="C3:F3"/>
  </mergeCells>
  <hyperlinks>
    <hyperlink ref="A14" r:id="rId1" display="\\\\\\\\\\"/>
  </hyperlink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3" sqref="C3:E3"/>
    </sheetView>
  </sheetViews>
  <sheetFormatPr defaultColWidth="9.00390625" defaultRowHeight="13.5"/>
  <cols>
    <col min="1" max="1" width="11.2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6.375" style="0" customWidth="1"/>
    <col min="6" max="6" width="12.00390625" style="0" customWidth="1"/>
  </cols>
  <sheetData>
    <row r="1" spans="1:6" ht="23.25" customHeight="1">
      <c r="A1" s="1" t="s">
        <v>0</v>
      </c>
      <c r="B1" s="5"/>
      <c r="C1" s="2" t="s">
        <v>29</v>
      </c>
      <c r="D1" s="5"/>
      <c r="E1" s="5"/>
      <c r="F1" s="5"/>
    </row>
    <row r="2" spans="1:6" ht="10.5" customHeight="1">
      <c r="A2" s="60" t="s">
        <v>30</v>
      </c>
      <c r="B2" s="61"/>
      <c r="C2" s="61"/>
      <c r="D2" s="61"/>
      <c r="E2" s="61"/>
      <c r="F2" s="61"/>
    </row>
    <row r="3" spans="1:6" ht="45" customHeight="1">
      <c r="A3" s="62" t="s">
        <v>31</v>
      </c>
      <c r="B3" s="62"/>
      <c r="C3" s="62" t="s">
        <v>32</v>
      </c>
      <c r="D3" s="62"/>
      <c r="E3" s="62"/>
      <c r="F3" s="62" t="s">
        <v>33</v>
      </c>
    </row>
    <row r="4" spans="1:6" ht="32.25" customHeight="1">
      <c r="A4" s="6" t="s">
        <v>34</v>
      </c>
      <c r="B4" s="6" t="s">
        <v>35</v>
      </c>
      <c r="C4" s="6" t="s">
        <v>36</v>
      </c>
      <c r="D4" s="6" t="s">
        <v>37</v>
      </c>
      <c r="E4" s="6" t="s">
        <v>38</v>
      </c>
      <c r="F4" s="62"/>
    </row>
    <row r="5" spans="1:6" ht="22.5" customHeight="1">
      <c r="A5" s="6">
        <v>201</v>
      </c>
      <c r="B5" s="6" t="s">
        <v>39</v>
      </c>
      <c r="C5" s="14">
        <f>C6</f>
        <v>974.94</v>
      </c>
      <c r="D5" s="14">
        <f>D6</f>
        <v>343.72</v>
      </c>
      <c r="E5" s="14">
        <f>E6</f>
        <v>631.22</v>
      </c>
      <c r="F5" s="6"/>
    </row>
    <row r="6" spans="1:6" ht="22.5" customHeight="1">
      <c r="A6" s="6">
        <v>20132</v>
      </c>
      <c r="B6" s="6" t="s">
        <v>40</v>
      </c>
      <c r="C6" s="14">
        <f>C7+C8</f>
        <v>974.94</v>
      </c>
      <c r="D6" s="14">
        <f>D7+D8</f>
        <v>343.72</v>
      </c>
      <c r="E6" s="14">
        <f>E7+E8</f>
        <v>631.22</v>
      </c>
      <c r="F6" s="6"/>
    </row>
    <row r="7" spans="1:6" ht="22.5" customHeight="1">
      <c r="A7" s="6">
        <v>2013201</v>
      </c>
      <c r="B7" s="10" t="s">
        <v>41</v>
      </c>
      <c r="C7" s="14">
        <f aca="true" t="shared" si="0" ref="C7:C26">D7+E7</f>
        <v>343.72</v>
      </c>
      <c r="D7" s="47">
        <v>343.72</v>
      </c>
      <c r="E7" s="48">
        <v>0</v>
      </c>
      <c r="F7" s="6"/>
    </row>
    <row r="8" spans="1:6" ht="22.5" customHeight="1">
      <c r="A8" s="6">
        <v>2013299</v>
      </c>
      <c r="B8" s="10" t="s">
        <v>42</v>
      </c>
      <c r="C8" s="14">
        <f t="shared" si="0"/>
        <v>631.22</v>
      </c>
      <c r="D8" s="14">
        <v>0</v>
      </c>
      <c r="E8" s="47">
        <v>631.22</v>
      </c>
      <c r="F8" s="6"/>
    </row>
    <row r="9" spans="1:6" ht="22.5" customHeight="1">
      <c r="A9" s="11">
        <v>208</v>
      </c>
      <c r="B9" s="6" t="s">
        <v>43</v>
      </c>
      <c r="C9" s="14">
        <f t="shared" si="0"/>
        <v>44.050000000000004</v>
      </c>
      <c r="D9" s="14">
        <f>D10+D12</f>
        <v>44.050000000000004</v>
      </c>
      <c r="E9" s="14">
        <f>E10+E12</f>
        <v>0</v>
      </c>
      <c r="F9" s="6"/>
    </row>
    <row r="10" spans="1:6" ht="22.5" customHeight="1">
      <c r="A10" s="11">
        <v>20826</v>
      </c>
      <c r="B10" s="6" t="s">
        <v>44</v>
      </c>
      <c r="C10" s="14">
        <f t="shared" si="0"/>
        <v>43.24</v>
      </c>
      <c r="D10" s="14">
        <f>D11</f>
        <v>43.24</v>
      </c>
      <c r="E10" s="14">
        <f>E11</f>
        <v>0</v>
      </c>
      <c r="F10" s="6"/>
    </row>
    <row r="11" spans="1:6" ht="22.5" customHeight="1">
      <c r="A11" s="11">
        <v>2082699</v>
      </c>
      <c r="B11" s="6" t="s">
        <v>45</v>
      </c>
      <c r="C11" s="14">
        <f t="shared" si="0"/>
        <v>43.24</v>
      </c>
      <c r="D11" s="14">
        <v>43.24</v>
      </c>
      <c r="E11" s="14">
        <v>0</v>
      </c>
      <c r="F11" s="6"/>
    </row>
    <row r="12" spans="1:6" ht="22.5" customHeight="1">
      <c r="A12" s="11">
        <v>20827</v>
      </c>
      <c r="B12" s="6" t="s">
        <v>46</v>
      </c>
      <c r="C12" s="14">
        <f t="shared" si="0"/>
        <v>0.81</v>
      </c>
      <c r="D12" s="14">
        <f>D13+D14</f>
        <v>0.81</v>
      </c>
      <c r="E12" s="14">
        <f>E13+E14</f>
        <v>0</v>
      </c>
      <c r="F12" s="6"/>
    </row>
    <row r="13" spans="1:6" ht="22.5" customHeight="1">
      <c r="A13" s="11">
        <v>2082701</v>
      </c>
      <c r="B13" s="6" t="s">
        <v>47</v>
      </c>
      <c r="C13" s="14">
        <f t="shared" si="0"/>
        <v>0.27</v>
      </c>
      <c r="D13" s="49">
        <v>0.27</v>
      </c>
      <c r="E13" s="14">
        <v>0</v>
      </c>
      <c r="F13" s="6"/>
    </row>
    <row r="14" spans="1:6" ht="22.5" customHeight="1">
      <c r="A14" s="11">
        <v>2082702</v>
      </c>
      <c r="B14" s="6" t="s">
        <v>48</v>
      </c>
      <c r="C14" s="14">
        <f t="shared" si="0"/>
        <v>0.54</v>
      </c>
      <c r="D14" s="49">
        <v>0.54</v>
      </c>
      <c r="E14" s="14">
        <v>0</v>
      </c>
      <c r="F14" s="6"/>
    </row>
    <row r="15" spans="1:6" ht="22.5" customHeight="1">
      <c r="A15" s="11">
        <v>210</v>
      </c>
      <c r="B15" s="6" t="s">
        <v>49</v>
      </c>
      <c r="C15" s="14">
        <f>C16+C18</f>
        <v>32.46</v>
      </c>
      <c r="D15" s="14">
        <f>D16+D18</f>
        <v>32.46</v>
      </c>
      <c r="E15" s="14">
        <f>E16</f>
        <v>0</v>
      </c>
      <c r="F15" s="6"/>
    </row>
    <row r="16" spans="1:6" ht="22.5" customHeight="1">
      <c r="A16" s="11">
        <v>21011</v>
      </c>
      <c r="B16" s="12" t="s">
        <v>50</v>
      </c>
      <c r="C16" s="14">
        <f t="shared" si="0"/>
        <v>8.95</v>
      </c>
      <c r="D16" s="14">
        <f>D17</f>
        <v>8.95</v>
      </c>
      <c r="E16" s="14">
        <f>E17</f>
        <v>0</v>
      </c>
      <c r="F16" s="6"/>
    </row>
    <row r="17" spans="1:6" ht="22.5" customHeight="1">
      <c r="A17" s="11">
        <v>2101103</v>
      </c>
      <c r="B17" s="13" t="s">
        <v>51</v>
      </c>
      <c r="C17" s="14">
        <f t="shared" si="0"/>
        <v>8.95</v>
      </c>
      <c r="D17" s="14">
        <v>8.95</v>
      </c>
      <c r="E17" s="14">
        <v>0</v>
      </c>
      <c r="F17" s="6"/>
    </row>
    <row r="18" spans="1:6" ht="22.5" customHeight="1">
      <c r="A18" s="11">
        <v>21012</v>
      </c>
      <c r="B18" s="6" t="s">
        <v>52</v>
      </c>
      <c r="C18" s="14">
        <f t="shared" si="0"/>
        <v>23.51</v>
      </c>
      <c r="D18" s="14">
        <f>D19</f>
        <v>23.51</v>
      </c>
      <c r="E18" s="14">
        <f>E19</f>
        <v>0</v>
      </c>
      <c r="F18" s="6"/>
    </row>
    <row r="19" spans="1:6" ht="22.5" customHeight="1">
      <c r="A19" s="11">
        <v>2101201</v>
      </c>
      <c r="B19" s="6" t="s">
        <v>53</v>
      </c>
      <c r="C19" s="14">
        <f t="shared" si="0"/>
        <v>23.51</v>
      </c>
      <c r="D19" s="14">
        <v>23.51</v>
      </c>
      <c r="E19" s="14">
        <f>E20+E21</f>
        <v>0</v>
      </c>
      <c r="F19" s="6"/>
    </row>
    <row r="20" spans="1:6" ht="22.5" customHeight="1">
      <c r="A20" s="11">
        <v>221</v>
      </c>
      <c r="B20" s="6" t="s">
        <v>54</v>
      </c>
      <c r="C20" s="14">
        <f t="shared" si="0"/>
        <v>35.27</v>
      </c>
      <c r="D20" s="14">
        <f>D21</f>
        <v>35.27</v>
      </c>
      <c r="E20" s="14">
        <v>0</v>
      </c>
      <c r="F20" s="6"/>
    </row>
    <row r="21" spans="1:6" ht="24.75" customHeight="1">
      <c r="A21" s="11">
        <v>22102</v>
      </c>
      <c r="B21" s="6" t="s">
        <v>55</v>
      </c>
      <c r="C21" s="14">
        <f t="shared" si="0"/>
        <v>35.27</v>
      </c>
      <c r="D21" s="14">
        <f>D22</f>
        <v>35.27</v>
      </c>
      <c r="E21" s="14">
        <v>0</v>
      </c>
      <c r="F21" s="6"/>
    </row>
    <row r="22" spans="1:6" ht="26.25" customHeight="1">
      <c r="A22" s="11">
        <v>2210201</v>
      </c>
      <c r="B22" s="6" t="s">
        <v>56</v>
      </c>
      <c r="C22" s="14">
        <f t="shared" si="0"/>
        <v>35.27</v>
      </c>
      <c r="D22" s="14">
        <v>35.27</v>
      </c>
      <c r="E22" s="14">
        <v>0</v>
      </c>
      <c r="F22" s="6"/>
    </row>
    <row r="23" spans="1:6" ht="26.25" customHeight="1">
      <c r="A23" s="11">
        <v>213</v>
      </c>
      <c r="B23" s="6" t="s">
        <v>57</v>
      </c>
      <c r="C23" s="14">
        <f t="shared" si="0"/>
        <v>1408.95</v>
      </c>
      <c r="D23" s="14">
        <f>D24+D25</f>
        <v>0</v>
      </c>
      <c r="E23" s="14">
        <f>E24</f>
        <v>1408.95</v>
      </c>
      <c r="F23" s="6"/>
    </row>
    <row r="24" spans="1:6" ht="26.25" customHeight="1">
      <c r="A24" s="11">
        <v>21307</v>
      </c>
      <c r="B24" s="6" t="s">
        <v>58</v>
      </c>
      <c r="C24" s="14">
        <f t="shared" si="0"/>
        <v>1408.95</v>
      </c>
      <c r="D24" s="14">
        <f>D25</f>
        <v>0</v>
      </c>
      <c r="E24" s="14">
        <f>E25</f>
        <v>1408.95</v>
      </c>
      <c r="F24" s="6"/>
    </row>
    <row r="25" spans="1:6" ht="26.25" customHeight="1">
      <c r="A25" s="11">
        <v>2130705</v>
      </c>
      <c r="B25" s="6" t="s">
        <v>59</v>
      </c>
      <c r="C25" s="14">
        <f t="shared" si="0"/>
        <v>1408.95</v>
      </c>
      <c r="D25" s="14">
        <v>0</v>
      </c>
      <c r="E25" s="14">
        <v>1408.95</v>
      </c>
      <c r="F25" s="6"/>
    </row>
    <row r="26" spans="1:6" ht="22.5" customHeight="1">
      <c r="A26" s="6" t="s">
        <v>8</v>
      </c>
      <c r="B26" s="6" t="s">
        <v>60</v>
      </c>
      <c r="C26" s="14">
        <f t="shared" si="0"/>
        <v>2495.67</v>
      </c>
      <c r="D26" s="14">
        <f>D5+D9+D15+D20+D23</f>
        <v>455.5</v>
      </c>
      <c r="E26" s="14">
        <f>E5+E15+E9+E20+E23</f>
        <v>2040.17</v>
      </c>
      <c r="F26" s="6"/>
    </row>
    <row r="27" spans="1:6" ht="32.25" customHeight="1">
      <c r="A27" s="63" t="s">
        <v>61</v>
      </c>
      <c r="B27" s="63"/>
      <c r="C27" s="63"/>
      <c r="D27" s="63"/>
      <c r="E27" s="63"/>
      <c r="F27" s="63"/>
    </row>
  </sheetData>
  <sheetProtection/>
  <mergeCells count="5">
    <mergeCell ref="A2:F2"/>
    <mergeCell ref="A3:B3"/>
    <mergeCell ref="C3:E3"/>
    <mergeCell ref="A27:F27"/>
    <mergeCell ref="F3:F4"/>
  </mergeCells>
  <printOptions horizontalCentered="1"/>
  <pageMargins left="0" right="0" top="0" bottom="0" header="0" footer="0"/>
  <pageSetup horizontalDpi="200" verticalDpi="2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M13" sqref="M13"/>
    </sheetView>
  </sheetViews>
  <sheetFormatPr defaultColWidth="9.00390625" defaultRowHeight="13.5"/>
  <cols>
    <col min="1" max="1" width="5.50390625" style="0" customWidth="1"/>
    <col min="2" max="2" width="3.875" style="0" customWidth="1"/>
    <col min="3" max="3" width="14.75390625" style="0" customWidth="1"/>
    <col min="4" max="4" width="8.00390625" style="0" customWidth="1"/>
    <col min="5" max="6" width="4.125" style="0" customWidth="1"/>
    <col min="7" max="7" width="17.125" style="0" customWidth="1"/>
    <col min="8" max="8" width="9.50390625" style="0" customWidth="1"/>
    <col min="10" max="10" width="7.875" style="0" customWidth="1"/>
    <col min="11" max="11" width="5.875" style="0" customWidth="1"/>
  </cols>
  <sheetData>
    <row r="1" spans="1:11" ht="22.5">
      <c r="A1" s="16" t="s">
        <v>0</v>
      </c>
      <c r="B1" s="16"/>
      <c r="C1" s="64" t="s">
        <v>62</v>
      </c>
      <c r="D1" s="64"/>
      <c r="E1" s="64"/>
      <c r="F1" s="64"/>
      <c r="G1" s="64"/>
      <c r="H1" s="64"/>
      <c r="I1" s="64"/>
      <c r="J1" s="64"/>
      <c r="K1" s="45"/>
    </row>
    <row r="2" spans="2:11" ht="13.5">
      <c r="B2" s="33"/>
      <c r="F2" s="33"/>
      <c r="J2" s="61" t="s">
        <v>3</v>
      </c>
      <c r="K2" s="61"/>
    </row>
    <row r="3" spans="1:11" ht="15.75" customHeight="1">
      <c r="A3" s="65" t="s">
        <v>63</v>
      </c>
      <c r="B3" s="65"/>
      <c r="C3" s="65"/>
      <c r="D3" s="65"/>
      <c r="E3" s="66" t="s">
        <v>64</v>
      </c>
      <c r="F3" s="67"/>
      <c r="G3" s="67"/>
      <c r="H3" s="67"/>
      <c r="I3" s="67"/>
      <c r="J3" s="67"/>
      <c r="K3" s="68"/>
    </row>
    <row r="4" spans="1:11" ht="15.75" customHeight="1">
      <c r="A4" s="65" t="s">
        <v>34</v>
      </c>
      <c r="B4" s="65"/>
      <c r="C4" s="65" t="s">
        <v>35</v>
      </c>
      <c r="D4" s="65" t="s">
        <v>8</v>
      </c>
      <c r="E4" s="69" t="s">
        <v>34</v>
      </c>
      <c r="F4" s="70"/>
      <c r="G4" s="62" t="s">
        <v>35</v>
      </c>
      <c r="H4" s="62" t="s">
        <v>65</v>
      </c>
      <c r="I4" s="62"/>
      <c r="J4" s="62"/>
      <c r="K4" s="62" t="s">
        <v>33</v>
      </c>
    </row>
    <row r="5" spans="1:11" ht="15.75" customHeight="1">
      <c r="A5" s="36" t="s">
        <v>66</v>
      </c>
      <c r="B5" s="34" t="s">
        <v>67</v>
      </c>
      <c r="C5" s="65"/>
      <c r="D5" s="65"/>
      <c r="E5" s="36" t="s">
        <v>66</v>
      </c>
      <c r="F5" s="35" t="s">
        <v>67</v>
      </c>
      <c r="G5" s="62"/>
      <c r="H5" s="6" t="s">
        <v>8</v>
      </c>
      <c r="I5" s="6" t="s">
        <v>68</v>
      </c>
      <c r="J5" s="6" t="s">
        <v>69</v>
      </c>
      <c r="K5" s="62"/>
    </row>
    <row r="6" spans="1:11" ht="26.25" customHeight="1">
      <c r="A6" s="37">
        <v>501</v>
      </c>
      <c r="B6" s="38"/>
      <c r="C6" s="6" t="s">
        <v>70</v>
      </c>
      <c r="D6" s="39">
        <f>D7+D10+D14+D15</f>
        <v>427.4</v>
      </c>
      <c r="E6" s="6">
        <v>301</v>
      </c>
      <c r="F6" s="6"/>
      <c r="G6" s="6" t="s">
        <v>71</v>
      </c>
      <c r="H6" s="39">
        <f>I6+J6</f>
        <v>427.4</v>
      </c>
      <c r="I6" s="39">
        <f>SUM(I7:I17)</f>
        <v>427.4</v>
      </c>
      <c r="J6" s="39"/>
      <c r="K6" s="39"/>
    </row>
    <row r="7" spans="1:11" ht="26.25" customHeight="1">
      <c r="A7" s="71"/>
      <c r="B7" s="78" t="s">
        <v>72</v>
      </c>
      <c r="C7" s="62" t="s">
        <v>73</v>
      </c>
      <c r="D7" s="88">
        <f>H7+H8+H9</f>
        <v>298.42</v>
      </c>
      <c r="E7" s="82"/>
      <c r="F7" s="38" t="s">
        <v>74</v>
      </c>
      <c r="G7" s="6" t="s">
        <v>75</v>
      </c>
      <c r="H7" s="39">
        <f aca="true" t="shared" si="0" ref="H7:H44">I7+J7</f>
        <v>74.7</v>
      </c>
      <c r="I7" s="39">
        <v>74.7</v>
      </c>
      <c r="J7" s="39"/>
      <c r="K7" s="39"/>
    </row>
    <row r="8" spans="1:11" ht="26.25" customHeight="1">
      <c r="A8" s="71"/>
      <c r="B8" s="78"/>
      <c r="C8" s="62"/>
      <c r="D8" s="62"/>
      <c r="E8" s="83"/>
      <c r="F8" s="38" t="s">
        <v>76</v>
      </c>
      <c r="G8" s="6" t="s">
        <v>77</v>
      </c>
      <c r="H8" s="39">
        <f t="shared" si="0"/>
        <v>201.11</v>
      </c>
      <c r="I8" s="39">
        <v>201.11</v>
      </c>
      <c r="J8" s="39"/>
      <c r="K8" s="39"/>
    </row>
    <row r="9" spans="1:11" ht="26.25" customHeight="1">
      <c r="A9" s="71"/>
      <c r="B9" s="78"/>
      <c r="C9" s="62"/>
      <c r="D9" s="62"/>
      <c r="E9" s="84"/>
      <c r="F9" s="38" t="s">
        <v>78</v>
      </c>
      <c r="G9" s="6" t="s">
        <v>79</v>
      </c>
      <c r="H9" s="39">
        <f t="shared" si="0"/>
        <v>22.61</v>
      </c>
      <c r="I9" s="39">
        <v>22.61</v>
      </c>
      <c r="J9" s="39"/>
      <c r="K9" s="39"/>
    </row>
    <row r="10" spans="1:11" ht="26.25" customHeight="1">
      <c r="A10" s="72"/>
      <c r="B10" s="79" t="s">
        <v>76</v>
      </c>
      <c r="C10" s="82" t="s">
        <v>80</v>
      </c>
      <c r="D10" s="89">
        <f>H10+H11+H12+H13</f>
        <v>76.51</v>
      </c>
      <c r="E10" s="82"/>
      <c r="F10" s="38" t="s">
        <v>81</v>
      </c>
      <c r="G10" s="6" t="s">
        <v>82</v>
      </c>
      <c r="H10" s="39">
        <f t="shared" si="0"/>
        <v>0.81</v>
      </c>
      <c r="I10" s="39">
        <v>0.81</v>
      </c>
      <c r="J10" s="39"/>
      <c r="K10" s="39"/>
    </row>
    <row r="11" spans="1:11" ht="26.25" customHeight="1">
      <c r="A11" s="73"/>
      <c r="B11" s="80"/>
      <c r="C11" s="83"/>
      <c r="D11" s="83"/>
      <c r="E11" s="83"/>
      <c r="F11" s="38" t="s">
        <v>83</v>
      </c>
      <c r="G11" s="6" t="s">
        <v>84</v>
      </c>
      <c r="H11" s="39">
        <f t="shared" si="0"/>
        <v>43.24</v>
      </c>
      <c r="I11" s="39">
        <v>43.24</v>
      </c>
      <c r="J11" s="39"/>
      <c r="K11" s="39"/>
    </row>
    <row r="12" spans="1:11" ht="26.25" customHeight="1">
      <c r="A12" s="73"/>
      <c r="B12" s="80"/>
      <c r="C12" s="83"/>
      <c r="D12" s="83"/>
      <c r="E12" s="83"/>
      <c r="F12" s="38" t="s">
        <v>85</v>
      </c>
      <c r="G12" s="6" t="s">
        <v>86</v>
      </c>
      <c r="H12" s="39">
        <f t="shared" si="0"/>
        <v>23.51</v>
      </c>
      <c r="I12" s="39">
        <v>23.51</v>
      </c>
      <c r="J12" s="39"/>
      <c r="K12" s="39"/>
    </row>
    <row r="13" spans="1:11" ht="26.25" customHeight="1">
      <c r="A13" s="74"/>
      <c r="B13" s="81"/>
      <c r="C13" s="84"/>
      <c r="D13" s="84"/>
      <c r="E13" s="84"/>
      <c r="F13" s="38" t="s">
        <v>87</v>
      </c>
      <c r="G13" s="6" t="s">
        <v>88</v>
      </c>
      <c r="H13" s="39">
        <f t="shared" si="0"/>
        <v>8.95</v>
      </c>
      <c r="I13" s="39">
        <v>8.95</v>
      </c>
      <c r="J13" s="39"/>
      <c r="K13" s="39"/>
    </row>
    <row r="14" spans="1:11" ht="26.25" customHeight="1">
      <c r="A14" s="37"/>
      <c r="B14" s="38" t="s">
        <v>78</v>
      </c>
      <c r="C14" s="6" t="s">
        <v>56</v>
      </c>
      <c r="D14" s="39">
        <f>H14</f>
        <v>35.27</v>
      </c>
      <c r="E14" s="6"/>
      <c r="F14" s="38" t="s">
        <v>89</v>
      </c>
      <c r="G14" s="6" t="s">
        <v>56</v>
      </c>
      <c r="H14" s="39">
        <f t="shared" si="0"/>
        <v>35.27</v>
      </c>
      <c r="I14" s="39">
        <v>35.27</v>
      </c>
      <c r="J14" s="39"/>
      <c r="K14" s="39"/>
    </row>
    <row r="15" spans="1:11" ht="36" customHeight="1">
      <c r="A15" s="72"/>
      <c r="B15" s="78" t="s">
        <v>90</v>
      </c>
      <c r="C15" s="85" t="s">
        <v>91</v>
      </c>
      <c r="D15" s="89">
        <f>H15+H16+H17</f>
        <v>17.2</v>
      </c>
      <c r="E15" s="82"/>
      <c r="F15" s="38" t="s">
        <v>90</v>
      </c>
      <c r="G15" s="6" t="s">
        <v>92</v>
      </c>
      <c r="H15" s="39">
        <f t="shared" si="0"/>
        <v>17.2</v>
      </c>
      <c r="I15" s="39">
        <v>17.2</v>
      </c>
      <c r="J15" s="39"/>
      <c r="K15" s="39"/>
    </row>
    <row r="16" spans="1:11" ht="36" customHeight="1">
      <c r="A16" s="73"/>
      <c r="B16" s="78"/>
      <c r="C16" s="86"/>
      <c r="D16" s="83"/>
      <c r="E16" s="83"/>
      <c r="F16" s="38" t="s">
        <v>90</v>
      </c>
      <c r="G16" s="6" t="s">
        <v>93</v>
      </c>
      <c r="H16" s="39">
        <f t="shared" si="0"/>
        <v>0</v>
      </c>
      <c r="I16" s="39">
        <v>0</v>
      </c>
      <c r="J16" s="39"/>
      <c r="K16" s="39"/>
    </row>
    <row r="17" spans="1:11" ht="26.25" customHeight="1">
      <c r="A17" s="74"/>
      <c r="B17" s="78"/>
      <c r="C17" s="87"/>
      <c r="D17" s="84"/>
      <c r="E17" s="84"/>
      <c r="F17" s="38" t="s">
        <v>90</v>
      </c>
      <c r="G17" s="6" t="s">
        <v>91</v>
      </c>
      <c r="H17" s="39">
        <f t="shared" si="0"/>
        <v>0</v>
      </c>
      <c r="I17" s="6">
        <v>0</v>
      </c>
      <c r="J17" s="39"/>
      <c r="K17" s="39"/>
    </row>
    <row r="18" spans="1:11" ht="26.25" customHeight="1">
      <c r="A18" s="42">
        <v>509</v>
      </c>
      <c r="B18" s="38"/>
      <c r="C18" s="6" t="s">
        <v>94</v>
      </c>
      <c r="D18" s="43">
        <f>D19+D25+D26</f>
        <v>0</v>
      </c>
      <c r="E18" s="6">
        <v>303</v>
      </c>
      <c r="F18" s="6"/>
      <c r="G18" s="6" t="s">
        <v>94</v>
      </c>
      <c r="H18" s="39">
        <f t="shared" si="0"/>
        <v>0</v>
      </c>
      <c r="I18" s="39">
        <v>0</v>
      </c>
      <c r="J18" s="39"/>
      <c r="K18" s="39"/>
    </row>
    <row r="19" spans="1:11" ht="26.25" customHeight="1">
      <c r="A19" s="75"/>
      <c r="B19" s="79" t="s">
        <v>72</v>
      </c>
      <c r="C19" s="82" t="s">
        <v>95</v>
      </c>
      <c r="D19" s="89">
        <f>H19+H20+H21+H22+H23+H24</f>
        <v>0</v>
      </c>
      <c r="E19" s="82"/>
      <c r="F19" s="38" t="s">
        <v>76</v>
      </c>
      <c r="G19" s="6" t="s">
        <v>96</v>
      </c>
      <c r="H19" s="39">
        <f t="shared" si="0"/>
        <v>0</v>
      </c>
      <c r="I19" s="39">
        <v>0</v>
      </c>
      <c r="J19" s="39"/>
      <c r="K19" s="39"/>
    </row>
    <row r="20" spans="1:11" ht="26.25" customHeight="1">
      <c r="A20" s="76"/>
      <c r="B20" s="80"/>
      <c r="C20" s="83"/>
      <c r="D20" s="83"/>
      <c r="E20" s="83"/>
      <c r="F20" s="38" t="s">
        <v>97</v>
      </c>
      <c r="G20" s="6" t="s">
        <v>98</v>
      </c>
      <c r="H20" s="39">
        <f t="shared" si="0"/>
        <v>0</v>
      </c>
      <c r="I20" s="39">
        <v>0</v>
      </c>
      <c r="J20" s="39"/>
      <c r="K20" s="39"/>
    </row>
    <row r="21" spans="1:11" ht="26.25" customHeight="1">
      <c r="A21" s="76"/>
      <c r="B21" s="80"/>
      <c r="C21" s="83"/>
      <c r="D21" s="83"/>
      <c r="E21" s="83"/>
      <c r="F21" s="38" t="s">
        <v>99</v>
      </c>
      <c r="G21" s="6" t="s">
        <v>100</v>
      </c>
      <c r="H21" s="39">
        <f t="shared" si="0"/>
        <v>0</v>
      </c>
      <c r="I21" s="39">
        <v>0</v>
      </c>
      <c r="J21" s="39"/>
      <c r="K21" s="39"/>
    </row>
    <row r="22" spans="1:11" ht="26.25" customHeight="1">
      <c r="A22" s="76"/>
      <c r="B22" s="80"/>
      <c r="C22" s="83"/>
      <c r="D22" s="83"/>
      <c r="E22" s="83"/>
      <c r="F22" s="38" t="s">
        <v>101</v>
      </c>
      <c r="G22" s="6" t="s">
        <v>102</v>
      </c>
      <c r="H22" s="39">
        <f t="shared" si="0"/>
        <v>0</v>
      </c>
      <c r="I22" s="39">
        <v>0</v>
      </c>
      <c r="J22" s="39"/>
      <c r="K22" s="39"/>
    </row>
    <row r="23" spans="1:11" ht="26.25" customHeight="1">
      <c r="A23" s="76"/>
      <c r="B23" s="80"/>
      <c r="C23" s="83"/>
      <c r="D23" s="83"/>
      <c r="E23" s="83"/>
      <c r="F23" s="38" t="s">
        <v>103</v>
      </c>
      <c r="G23" s="6" t="s">
        <v>104</v>
      </c>
      <c r="H23" s="39">
        <f t="shared" si="0"/>
        <v>0</v>
      </c>
      <c r="I23" s="39">
        <v>0</v>
      </c>
      <c r="J23" s="39"/>
      <c r="K23" s="39"/>
    </row>
    <row r="24" spans="1:11" ht="26.25" customHeight="1">
      <c r="A24" s="77"/>
      <c r="B24" s="81"/>
      <c r="C24" s="84"/>
      <c r="D24" s="84"/>
      <c r="E24" s="84"/>
      <c r="F24" s="38" t="s">
        <v>105</v>
      </c>
      <c r="G24" s="6" t="s">
        <v>106</v>
      </c>
      <c r="H24" s="39">
        <f t="shared" si="0"/>
        <v>0</v>
      </c>
      <c r="I24" s="39">
        <v>0</v>
      </c>
      <c r="J24" s="39"/>
      <c r="K24" s="39"/>
    </row>
    <row r="25" spans="1:11" ht="26.25" customHeight="1">
      <c r="A25" s="42"/>
      <c r="B25" s="38" t="s">
        <v>76</v>
      </c>
      <c r="C25" s="41" t="s">
        <v>107</v>
      </c>
      <c r="D25" s="43">
        <f>H25</f>
        <v>0</v>
      </c>
      <c r="E25" s="6"/>
      <c r="F25" s="38" t="s">
        <v>108</v>
      </c>
      <c r="G25" s="6" t="s">
        <v>107</v>
      </c>
      <c r="H25" s="39">
        <f t="shared" si="0"/>
        <v>0</v>
      </c>
      <c r="I25" s="39">
        <v>0</v>
      </c>
      <c r="J25" s="39"/>
      <c r="K25" s="39"/>
    </row>
    <row r="26" spans="1:11" ht="26.25" customHeight="1">
      <c r="A26" s="37"/>
      <c r="B26" s="38" t="s">
        <v>90</v>
      </c>
      <c r="C26" s="6" t="s">
        <v>109</v>
      </c>
      <c r="D26" s="39">
        <f>H26</f>
        <v>0</v>
      </c>
      <c r="E26" s="6"/>
      <c r="F26" s="38" t="s">
        <v>90</v>
      </c>
      <c r="G26" s="6" t="s">
        <v>110</v>
      </c>
      <c r="H26" s="39">
        <f t="shared" si="0"/>
        <v>0</v>
      </c>
      <c r="I26" s="6"/>
      <c r="J26" s="39"/>
      <c r="K26" s="39"/>
    </row>
    <row r="27" spans="1:11" ht="26.25" customHeight="1">
      <c r="A27" s="37" t="s">
        <v>111</v>
      </c>
      <c r="B27" s="38"/>
      <c r="C27" s="6" t="s">
        <v>112</v>
      </c>
      <c r="D27" s="39">
        <f>D28+D38+D39+D40+D41+D42+D43+D44</f>
        <v>28.099999999999998</v>
      </c>
      <c r="E27" s="6">
        <v>302</v>
      </c>
      <c r="F27" s="6"/>
      <c r="G27" s="6" t="s">
        <v>113</v>
      </c>
      <c r="H27" s="39">
        <f t="shared" si="0"/>
        <v>28.099999999999998</v>
      </c>
      <c r="I27" s="39"/>
      <c r="J27" s="39">
        <f>SUM(J28:J44)</f>
        <v>28.099999999999998</v>
      </c>
      <c r="K27" s="39"/>
    </row>
    <row r="28" spans="1:11" ht="26.25" customHeight="1">
      <c r="A28" s="72"/>
      <c r="B28" s="79" t="s">
        <v>72</v>
      </c>
      <c r="C28" s="82" t="s">
        <v>114</v>
      </c>
      <c r="D28" s="89">
        <f>H28+H29+H30+H31+H32+H33+H34+H35+H36+H37</f>
        <v>21.849999999999998</v>
      </c>
      <c r="E28" s="82"/>
      <c r="F28" s="38" t="s">
        <v>72</v>
      </c>
      <c r="G28" s="6" t="s">
        <v>115</v>
      </c>
      <c r="H28" s="39">
        <f t="shared" si="0"/>
        <v>6.3</v>
      </c>
      <c r="I28" s="39"/>
      <c r="J28" s="6">
        <v>6.3</v>
      </c>
      <c r="K28" s="39"/>
    </row>
    <row r="29" spans="1:11" ht="26.25" customHeight="1">
      <c r="A29" s="73"/>
      <c r="B29" s="80"/>
      <c r="C29" s="83"/>
      <c r="D29" s="83"/>
      <c r="E29" s="83"/>
      <c r="F29" s="38" t="s">
        <v>76</v>
      </c>
      <c r="G29" s="6" t="s">
        <v>116</v>
      </c>
      <c r="H29" s="39">
        <f t="shared" si="0"/>
        <v>0</v>
      </c>
      <c r="I29" s="39"/>
      <c r="J29" s="46">
        <v>0</v>
      </c>
      <c r="K29" s="39"/>
    </row>
    <row r="30" spans="1:11" ht="26.25" customHeight="1">
      <c r="A30" s="73"/>
      <c r="B30" s="80"/>
      <c r="C30" s="83"/>
      <c r="D30" s="83"/>
      <c r="E30" s="83"/>
      <c r="F30" s="38" t="s">
        <v>99</v>
      </c>
      <c r="G30" s="6" t="s">
        <v>117</v>
      </c>
      <c r="H30" s="39">
        <f t="shared" si="0"/>
        <v>0</v>
      </c>
      <c r="I30" s="39"/>
      <c r="J30" s="46">
        <v>0</v>
      </c>
      <c r="K30" s="39"/>
    </row>
    <row r="31" spans="1:11" ht="26.25" customHeight="1">
      <c r="A31" s="73"/>
      <c r="B31" s="80"/>
      <c r="C31" s="83"/>
      <c r="D31" s="83"/>
      <c r="E31" s="83"/>
      <c r="F31" s="38" t="s">
        <v>101</v>
      </c>
      <c r="G31" s="6" t="s">
        <v>118</v>
      </c>
      <c r="H31" s="39">
        <f t="shared" si="0"/>
        <v>1.05</v>
      </c>
      <c r="I31" s="39"/>
      <c r="J31" s="6">
        <v>1.05</v>
      </c>
      <c r="K31" s="39"/>
    </row>
    <row r="32" spans="1:11" ht="26.25" customHeight="1">
      <c r="A32" s="73"/>
      <c r="B32" s="80"/>
      <c r="C32" s="83"/>
      <c r="D32" s="83"/>
      <c r="E32" s="83"/>
      <c r="F32" s="38" t="s">
        <v>103</v>
      </c>
      <c r="G32" s="6" t="s">
        <v>119</v>
      </c>
      <c r="H32" s="39">
        <f t="shared" si="0"/>
        <v>1.05</v>
      </c>
      <c r="I32" s="39"/>
      <c r="J32" s="6">
        <v>1.05</v>
      </c>
      <c r="K32" s="39"/>
    </row>
    <row r="33" spans="1:11" ht="26.25" customHeight="1">
      <c r="A33" s="73"/>
      <c r="B33" s="80"/>
      <c r="C33" s="83"/>
      <c r="D33" s="83"/>
      <c r="E33" s="83"/>
      <c r="F33" s="38" t="s">
        <v>108</v>
      </c>
      <c r="G33" s="6" t="s">
        <v>120</v>
      </c>
      <c r="H33" s="39">
        <f t="shared" si="0"/>
        <v>0</v>
      </c>
      <c r="I33" s="39"/>
      <c r="J33" s="39">
        <v>0</v>
      </c>
      <c r="K33" s="39"/>
    </row>
    <row r="34" spans="1:11" ht="26.25" customHeight="1">
      <c r="A34" s="73"/>
      <c r="B34" s="80"/>
      <c r="C34" s="83"/>
      <c r="D34" s="83"/>
      <c r="E34" s="83"/>
      <c r="F34" s="38" t="s">
        <v>87</v>
      </c>
      <c r="G34" s="6" t="s">
        <v>121</v>
      </c>
      <c r="H34" s="39">
        <f t="shared" si="0"/>
        <v>7.35</v>
      </c>
      <c r="I34" s="39"/>
      <c r="J34" s="39">
        <v>7.35</v>
      </c>
      <c r="K34" s="39"/>
    </row>
    <row r="35" spans="1:11" ht="26.25" customHeight="1">
      <c r="A35" s="73"/>
      <c r="B35" s="80"/>
      <c r="C35" s="83"/>
      <c r="D35" s="83"/>
      <c r="E35" s="83"/>
      <c r="F35" s="38" t="s">
        <v>122</v>
      </c>
      <c r="G35" s="6" t="s">
        <v>123</v>
      </c>
      <c r="H35" s="39">
        <f t="shared" si="0"/>
        <v>5.97</v>
      </c>
      <c r="I35" s="39"/>
      <c r="J35" s="39">
        <v>5.97</v>
      </c>
      <c r="K35" s="39"/>
    </row>
    <row r="36" spans="1:11" ht="26.25" customHeight="1">
      <c r="A36" s="73"/>
      <c r="B36" s="80"/>
      <c r="C36" s="83"/>
      <c r="D36" s="83"/>
      <c r="E36" s="83"/>
      <c r="F36" s="38" t="s">
        <v>124</v>
      </c>
      <c r="G36" s="6" t="s">
        <v>125</v>
      </c>
      <c r="H36" s="39">
        <f t="shared" si="0"/>
        <v>0.13</v>
      </c>
      <c r="I36" s="39"/>
      <c r="J36" s="39">
        <v>0.13</v>
      </c>
      <c r="K36" s="39"/>
    </row>
    <row r="37" spans="1:11" ht="26.25" customHeight="1">
      <c r="A37" s="74"/>
      <c r="B37" s="81"/>
      <c r="C37" s="84"/>
      <c r="D37" s="84"/>
      <c r="E37" s="84"/>
      <c r="F37" s="38" t="s">
        <v>126</v>
      </c>
      <c r="G37" s="6" t="s">
        <v>127</v>
      </c>
      <c r="H37" s="39">
        <f t="shared" si="0"/>
        <v>0</v>
      </c>
      <c r="I37" s="39"/>
      <c r="J37" s="39">
        <v>0</v>
      </c>
      <c r="K37" s="39"/>
    </row>
    <row r="38" spans="1:11" ht="26.25" customHeight="1">
      <c r="A38" s="40"/>
      <c r="B38" s="38" t="s">
        <v>76</v>
      </c>
      <c r="C38" s="6" t="s">
        <v>128</v>
      </c>
      <c r="D38" s="44">
        <f aca="true" t="shared" si="1" ref="D38:D44">H38</f>
        <v>0</v>
      </c>
      <c r="E38" s="6"/>
      <c r="F38" s="38" t="s">
        <v>129</v>
      </c>
      <c r="G38" s="6" t="s">
        <v>128</v>
      </c>
      <c r="H38" s="39">
        <f t="shared" si="0"/>
        <v>0</v>
      </c>
      <c r="I38" s="39"/>
      <c r="J38" s="39">
        <v>0</v>
      </c>
      <c r="K38" s="39"/>
    </row>
    <row r="39" spans="1:11" ht="26.25" customHeight="1">
      <c r="A39" s="40"/>
      <c r="B39" s="38" t="s">
        <v>78</v>
      </c>
      <c r="C39" s="6" t="s">
        <v>130</v>
      </c>
      <c r="D39" s="44">
        <f t="shared" si="1"/>
        <v>1.05</v>
      </c>
      <c r="E39" s="6"/>
      <c r="F39" s="38" t="s">
        <v>131</v>
      </c>
      <c r="G39" s="6" t="s">
        <v>130</v>
      </c>
      <c r="H39" s="39">
        <f t="shared" si="0"/>
        <v>1.05</v>
      </c>
      <c r="I39" s="39"/>
      <c r="J39" s="39">
        <v>1.05</v>
      </c>
      <c r="K39" s="39"/>
    </row>
    <row r="40" spans="1:11" ht="26.25" customHeight="1">
      <c r="A40" s="40"/>
      <c r="B40" s="38" t="s">
        <v>97</v>
      </c>
      <c r="C40" s="6" t="s">
        <v>132</v>
      </c>
      <c r="D40" s="44">
        <f t="shared" si="1"/>
        <v>0</v>
      </c>
      <c r="E40" s="6"/>
      <c r="F40" s="38" t="s">
        <v>133</v>
      </c>
      <c r="G40" s="6" t="s">
        <v>134</v>
      </c>
      <c r="H40" s="39">
        <f t="shared" si="0"/>
        <v>0</v>
      </c>
      <c r="I40" s="39"/>
      <c r="J40" s="39">
        <v>0</v>
      </c>
      <c r="K40" s="39"/>
    </row>
    <row r="41" spans="1:11" ht="26.25" customHeight="1">
      <c r="A41" s="40"/>
      <c r="B41" s="38" t="s">
        <v>101</v>
      </c>
      <c r="C41" s="6" t="s">
        <v>135</v>
      </c>
      <c r="D41" s="44">
        <f t="shared" si="1"/>
        <v>3.15</v>
      </c>
      <c r="E41" s="6"/>
      <c r="F41" s="38" t="s">
        <v>136</v>
      </c>
      <c r="G41" s="6" t="s">
        <v>135</v>
      </c>
      <c r="H41" s="39">
        <f t="shared" si="0"/>
        <v>3.15</v>
      </c>
      <c r="I41" s="39"/>
      <c r="J41" s="39">
        <v>3.15</v>
      </c>
      <c r="K41" s="39"/>
    </row>
    <row r="42" spans="1:11" ht="26.25" customHeight="1">
      <c r="A42" s="40"/>
      <c r="B42" s="38" t="s">
        <v>108</v>
      </c>
      <c r="C42" s="6" t="s">
        <v>137</v>
      </c>
      <c r="D42" s="44">
        <f t="shared" si="1"/>
        <v>1</v>
      </c>
      <c r="E42" s="6"/>
      <c r="F42" s="38" t="s">
        <v>138</v>
      </c>
      <c r="G42" s="6" t="s">
        <v>137</v>
      </c>
      <c r="H42" s="39">
        <f t="shared" si="0"/>
        <v>1</v>
      </c>
      <c r="I42" s="39"/>
      <c r="J42" s="39">
        <v>1</v>
      </c>
      <c r="K42" s="39"/>
    </row>
    <row r="43" spans="1:11" ht="26.25" customHeight="1">
      <c r="A43" s="42"/>
      <c r="B43" s="38" t="s">
        <v>105</v>
      </c>
      <c r="C43" s="6" t="s">
        <v>139</v>
      </c>
      <c r="D43" s="39">
        <f t="shared" si="1"/>
        <v>1.05</v>
      </c>
      <c r="E43" s="6"/>
      <c r="F43" s="38" t="s">
        <v>89</v>
      </c>
      <c r="G43" s="6" t="s">
        <v>139</v>
      </c>
      <c r="H43" s="39">
        <f t="shared" si="0"/>
        <v>1.05</v>
      </c>
      <c r="I43" s="39"/>
      <c r="J43" s="39">
        <v>1.05</v>
      </c>
      <c r="K43" s="39"/>
    </row>
    <row r="44" spans="1:11" ht="26.25" customHeight="1">
      <c r="A44" s="42"/>
      <c r="B44" s="38" t="s">
        <v>90</v>
      </c>
      <c r="C44" s="6" t="s">
        <v>140</v>
      </c>
      <c r="D44" s="39">
        <f t="shared" si="1"/>
        <v>0</v>
      </c>
      <c r="E44" s="6"/>
      <c r="F44" s="38" t="s">
        <v>90</v>
      </c>
      <c r="G44" s="6" t="s">
        <v>140</v>
      </c>
      <c r="H44" s="39">
        <f t="shared" si="0"/>
        <v>0</v>
      </c>
      <c r="I44" s="39"/>
      <c r="J44" s="39">
        <v>0</v>
      </c>
      <c r="K44" s="39"/>
    </row>
    <row r="45" spans="1:11" ht="26.25" customHeight="1">
      <c r="A45" s="42"/>
      <c r="B45" s="62" t="s">
        <v>8</v>
      </c>
      <c r="C45" s="62"/>
      <c r="D45" s="39">
        <f>D6+D18+D27</f>
        <v>455.5</v>
      </c>
      <c r="E45" s="6"/>
      <c r="F45" s="6"/>
      <c r="G45" s="6" t="s">
        <v>8</v>
      </c>
      <c r="H45" s="39">
        <f>H6+H18+H27</f>
        <v>455.5</v>
      </c>
      <c r="I45" s="39">
        <f>I6+I18+I27</f>
        <v>427.4</v>
      </c>
      <c r="J45" s="39">
        <f>J6+J18+J27</f>
        <v>28.099999999999998</v>
      </c>
      <c r="K45" s="39"/>
    </row>
    <row r="46" ht="36" customHeight="1"/>
  </sheetData>
  <sheetProtection/>
  <mergeCells count="37">
    <mergeCell ref="D7:D9"/>
    <mergeCell ref="D10:D13"/>
    <mergeCell ref="D15:D17"/>
    <mergeCell ref="D19:D24"/>
    <mergeCell ref="D28:D37"/>
    <mergeCell ref="E7:E9"/>
    <mergeCell ref="E10:E13"/>
    <mergeCell ref="E15:E17"/>
    <mergeCell ref="E19:E24"/>
    <mergeCell ref="E28:E37"/>
    <mergeCell ref="B28:B37"/>
    <mergeCell ref="C4:C5"/>
    <mergeCell ref="C7:C9"/>
    <mergeCell ref="C10:C13"/>
    <mergeCell ref="C15:C17"/>
    <mergeCell ref="C19:C24"/>
    <mergeCell ref="C28:C37"/>
    <mergeCell ref="B45:C45"/>
    <mergeCell ref="A7:A9"/>
    <mergeCell ref="A10:A13"/>
    <mergeCell ref="A15:A17"/>
    <mergeCell ref="A19:A24"/>
    <mergeCell ref="A28:A37"/>
    <mergeCell ref="B7:B9"/>
    <mergeCell ref="B10:B13"/>
    <mergeCell ref="B15:B17"/>
    <mergeCell ref="B19:B24"/>
    <mergeCell ref="C1:J1"/>
    <mergeCell ref="J2:K2"/>
    <mergeCell ref="A3:D3"/>
    <mergeCell ref="E3:K3"/>
    <mergeCell ref="A4:B4"/>
    <mergeCell ref="E4:F4"/>
    <mergeCell ref="H4:J4"/>
    <mergeCell ref="D4:D5"/>
    <mergeCell ref="G4:G5"/>
    <mergeCell ref="K4:K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V6" sqref="V6"/>
    </sheetView>
  </sheetViews>
  <sheetFormatPr defaultColWidth="9.00390625" defaultRowHeight="13.5"/>
  <cols>
    <col min="1" max="1" width="5.875" style="0" customWidth="1"/>
    <col min="2" max="2" width="3.625" style="0" customWidth="1"/>
    <col min="3" max="3" width="5.50390625" style="0" customWidth="1"/>
    <col min="4" max="4" width="4.50390625" style="0" customWidth="1"/>
    <col min="5" max="6" width="5.75390625" style="0" customWidth="1"/>
    <col min="7" max="7" width="6.00390625" style="0" customWidth="1"/>
    <col min="8" max="8" width="4.50390625" style="0" customWidth="1"/>
    <col min="9" max="9" width="6.00390625" style="0" customWidth="1"/>
    <col min="10" max="10" width="3.75390625" style="0" customWidth="1"/>
    <col min="11" max="11" width="6.00390625" style="0" customWidth="1"/>
    <col min="12" max="13" width="5.75390625" style="0" customWidth="1"/>
    <col min="14" max="14" width="3.125" style="0" customWidth="1"/>
    <col min="15" max="15" width="5.25390625" style="0" customWidth="1"/>
    <col min="16" max="16" width="4.25390625" style="0" customWidth="1"/>
    <col min="17" max="17" width="5.25390625" style="0" customWidth="1"/>
    <col min="18" max="18" width="4.75390625" style="0" customWidth="1"/>
  </cols>
  <sheetData>
    <row r="1" spans="1:18" ht="30" customHeight="1">
      <c r="A1" s="64" t="s">
        <v>141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20.25" customHeight="1">
      <c r="A2" s="29"/>
      <c r="B2" s="30"/>
      <c r="C2" s="30"/>
      <c r="D2" s="30"/>
      <c r="E2" s="30"/>
      <c r="F2" s="30"/>
      <c r="G2" s="29"/>
      <c r="H2" s="30"/>
      <c r="I2" s="30"/>
      <c r="J2" s="30"/>
      <c r="K2" s="30"/>
      <c r="L2" s="30"/>
      <c r="M2" s="30"/>
      <c r="N2" s="30"/>
      <c r="O2" s="30"/>
      <c r="P2" s="30"/>
      <c r="Q2" s="61" t="s">
        <v>3</v>
      </c>
      <c r="R2" s="61"/>
    </row>
    <row r="3" spans="1:18" ht="48.75" customHeight="1">
      <c r="A3" s="90" t="s">
        <v>142</v>
      </c>
      <c r="B3" s="90"/>
      <c r="C3" s="90"/>
      <c r="D3" s="90"/>
      <c r="E3" s="90"/>
      <c r="F3" s="90"/>
      <c r="G3" s="90" t="s">
        <v>143</v>
      </c>
      <c r="H3" s="90"/>
      <c r="I3" s="90"/>
      <c r="J3" s="90"/>
      <c r="K3" s="90"/>
      <c r="L3" s="90"/>
      <c r="M3" s="90" t="s">
        <v>144</v>
      </c>
      <c r="N3" s="90"/>
      <c r="O3" s="90"/>
      <c r="P3" s="90"/>
      <c r="Q3" s="90"/>
      <c r="R3" s="90"/>
    </row>
    <row r="4" spans="1:18" ht="48.75" customHeight="1">
      <c r="A4" s="91" t="s">
        <v>8</v>
      </c>
      <c r="B4" s="62" t="s">
        <v>145</v>
      </c>
      <c r="C4" s="91" t="s">
        <v>146</v>
      </c>
      <c r="D4" s="91"/>
      <c r="E4" s="91"/>
      <c r="F4" s="62" t="s">
        <v>135</v>
      </c>
      <c r="G4" s="91" t="s">
        <v>8</v>
      </c>
      <c r="H4" s="62" t="s">
        <v>145</v>
      </c>
      <c r="I4" s="91" t="s">
        <v>146</v>
      </c>
      <c r="J4" s="91"/>
      <c r="K4" s="91"/>
      <c r="L4" s="62" t="s">
        <v>135</v>
      </c>
      <c r="M4" s="91" t="s">
        <v>8</v>
      </c>
      <c r="N4" s="62" t="s">
        <v>145</v>
      </c>
      <c r="O4" s="91" t="s">
        <v>146</v>
      </c>
      <c r="P4" s="91"/>
      <c r="Q4" s="91"/>
      <c r="R4" s="62" t="s">
        <v>135</v>
      </c>
    </row>
    <row r="5" spans="1:18" ht="71.25" customHeight="1">
      <c r="A5" s="91"/>
      <c r="B5" s="62"/>
      <c r="C5" s="6" t="s">
        <v>36</v>
      </c>
      <c r="D5" s="6" t="s">
        <v>147</v>
      </c>
      <c r="E5" s="6" t="s">
        <v>148</v>
      </c>
      <c r="F5" s="62"/>
      <c r="G5" s="91"/>
      <c r="H5" s="62"/>
      <c r="I5" s="6" t="s">
        <v>36</v>
      </c>
      <c r="J5" s="6" t="s">
        <v>147</v>
      </c>
      <c r="K5" s="6" t="s">
        <v>148</v>
      </c>
      <c r="L5" s="62"/>
      <c r="M5" s="91"/>
      <c r="N5" s="62"/>
      <c r="O5" s="6" t="s">
        <v>36</v>
      </c>
      <c r="P5" s="6" t="s">
        <v>147</v>
      </c>
      <c r="Q5" s="6" t="s">
        <v>148</v>
      </c>
      <c r="R5" s="62"/>
    </row>
    <row r="6" spans="1:19" ht="43.5" customHeight="1">
      <c r="A6" s="8">
        <f>C6+F6</f>
        <v>4.45</v>
      </c>
      <c r="B6" s="8">
        <v>0</v>
      </c>
      <c r="C6" s="8">
        <f>D6+E6</f>
        <v>1</v>
      </c>
      <c r="D6" s="8">
        <v>0</v>
      </c>
      <c r="E6" s="8">
        <v>1</v>
      </c>
      <c r="F6" s="8">
        <v>3.45</v>
      </c>
      <c r="G6" s="8">
        <f>I6+L6</f>
        <v>0.79</v>
      </c>
      <c r="H6" s="8">
        <v>0</v>
      </c>
      <c r="I6" s="8">
        <f>J6+K6</f>
        <v>0.13</v>
      </c>
      <c r="J6" s="8">
        <v>0</v>
      </c>
      <c r="K6" s="8">
        <v>0.13</v>
      </c>
      <c r="L6" s="8">
        <v>0.66</v>
      </c>
      <c r="M6" s="42">
        <f>N6+O6+R6</f>
        <v>4.15</v>
      </c>
      <c r="N6" s="42">
        <v>0</v>
      </c>
      <c r="O6" s="42">
        <f>P6+Q6</f>
        <v>1</v>
      </c>
      <c r="P6" s="42">
        <v>0</v>
      </c>
      <c r="Q6" s="42">
        <v>1</v>
      </c>
      <c r="R6" s="42">
        <v>3.15</v>
      </c>
      <c r="S6" s="3"/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20.25">
      <c r="A11" s="32" t="s">
        <v>149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20.25">
      <c r="A12" s="92" t="s">
        <v>150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12" sqref="I12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0</v>
      </c>
      <c r="B1" s="17"/>
      <c r="C1" s="17" t="s">
        <v>151</v>
      </c>
      <c r="D1" s="17"/>
      <c r="E1" s="17"/>
      <c r="F1" s="17"/>
    </row>
    <row r="2" spans="1:6" ht="21" customHeight="1">
      <c r="A2" s="26" t="s">
        <v>152</v>
      </c>
      <c r="E2" s="93" t="s">
        <v>3</v>
      </c>
      <c r="F2" s="93"/>
    </row>
    <row r="3" spans="1:6" ht="27" customHeight="1">
      <c r="A3" s="91" t="s">
        <v>34</v>
      </c>
      <c r="B3" s="91" t="s">
        <v>153</v>
      </c>
      <c r="C3" s="91" t="s">
        <v>154</v>
      </c>
      <c r="D3" s="91" t="s">
        <v>155</v>
      </c>
      <c r="E3" s="91"/>
      <c r="F3" s="91"/>
    </row>
    <row r="4" spans="1:6" ht="27" customHeight="1">
      <c r="A4" s="91"/>
      <c r="B4" s="91"/>
      <c r="C4" s="91"/>
      <c r="D4" s="8" t="s">
        <v>8</v>
      </c>
      <c r="E4" s="8" t="s">
        <v>37</v>
      </c>
      <c r="F4" s="8" t="s">
        <v>38</v>
      </c>
    </row>
    <row r="5" spans="1:6" ht="27" customHeight="1">
      <c r="A5" s="7"/>
      <c r="B5" s="7"/>
      <c r="C5" s="7"/>
      <c r="D5" s="8">
        <v>0</v>
      </c>
      <c r="E5" s="8">
        <v>0</v>
      </c>
      <c r="F5" s="8">
        <v>0</v>
      </c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91" t="s">
        <v>8</v>
      </c>
      <c r="B20" s="91"/>
      <c r="C20" s="7"/>
      <c r="D20" s="7"/>
      <c r="E20" s="7"/>
      <c r="F20" s="7"/>
    </row>
    <row r="21" spans="1:4" ht="14.25">
      <c r="A21" s="27" t="s">
        <v>192</v>
      </c>
      <c r="B21" s="28"/>
      <c r="C21" s="28"/>
      <c r="D21" s="28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0</v>
      </c>
      <c r="B1" s="17" t="s">
        <v>156</v>
      </c>
      <c r="C1" s="17"/>
      <c r="D1" s="17"/>
    </row>
    <row r="2" spans="1:4" ht="21" customHeight="1">
      <c r="A2" s="24"/>
      <c r="D2" t="s">
        <v>3</v>
      </c>
    </row>
    <row r="3" spans="1:4" ht="27.75" customHeight="1">
      <c r="A3" s="62" t="s">
        <v>4</v>
      </c>
      <c r="B3" s="62"/>
      <c r="C3" s="62" t="s">
        <v>5</v>
      </c>
      <c r="D3" s="62"/>
    </row>
    <row r="4" spans="1:4" ht="27.75" customHeight="1">
      <c r="A4" s="6" t="s">
        <v>6</v>
      </c>
      <c r="B4" s="6" t="s">
        <v>7</v>
      </c>
      <c r="C4" s="6" t="s">
        <v>6</v>
      </c>
      <c r="D4" s="6" t="s">
        <v>7</v>
      </c>
    </row>
    <row r="5" spans="1:4" ht="27.75" customHeight="1">
      <c r="A5" s="25" t="s">
        <v>157</v>
      </c>
      <c r="B5" s="6">
        <f>'表一财政拨款支出表'!B6</f>
        <v>2495.67</v>
      </c>
      <c r="C5" s="25" t="s">
        <v>158</v>
      </c>
      <c r="D5" s="6">
        <f>'表二一般公共预算支出表'!C5</f>
        <v>974.94</v>
      </c>
    </row>
    <row r="6" spans="1:4" ht="27.75" customHeight="1">
      <c r="A6" s="25" t="s">
        <v>159</v>
      </c>
      <c r="B6" s="6">
        <v>0</v>
      </c>
      <c r="C6" s="25" t="s">
        <v>160</v>
      </c>
      <c r="D6" s="6">
        <v>0</v>
      </c>
    </row>
    <row r="7" spans="1:4" ht="27.75" customHeight="1">
      <c r="A7" s="25" t="s">
        <v>161</v>
      </c>
      <c r="B7" s="6">
        <v>0</v>
      </c>
      <c r="C7" s="25" t="s">
        <v>162</v>
      </c>
      <c r="D7" s="6">
        <v>0</v>
      </c>
    </row>
    <row r="8" spans="1:4" ht="27.75" customHeight="1">
      <c r="A8" s="25" t="s">
        <v>163</v>
      </c>
      <c r="B8" s="6">
        <v>0</v>
      </c>
      <c r="C8" s="25" t="s">
        <v>164</v>
      </c>
      <c r="D8" s="6">
        <v>0</v>
      </c>
    </row>
    <row r="9" spans="1:4" ht="27.75" customHeight="1">
      <c r="A9" s="25" t="s">
        <v>165</v>
      </c>
      <c r="B9" s="6">
        <v>0</v>
      </c>
      <c r="C9" s="25" t="s">
        <v>166</v>
      </c>
      <c r="D9" s="6">
        <v>0</v>
      </c>
    </row>
    <row r="10" spans="1:4" ht="27.75" customHeight="1">
      <c r="A10" s="6"/>
      <c r="B10" s="6"/>
      <c r="C10" s="25" t="s">
        <v>167</v>
      </c>
      <c r="D10" s="6">
        <v>0</v>
      </c>
    </row>
    <row r="11" spans="1:4" ht="27.75" customHeight="1">
      <c r="A11" s="6"/>
      <c r="B11" s="6"/>
      <c r="C11" s="25" t="s">
        <v>168</v>
      </c>
      <c r="D11" s="6">
        <f>'表二一般公共预算支出表'!C9</f>
        <v>44.050000000000004</v>
      </c>
    </row>
    <row r="12" spans="1:4" ht="27.75" customHeight="1">
      <c r="A12" s="6"/>
      <c r="B12" s="6"/>
      <c r="C12" s="25" t="s">
        <v>169</v>
      </c>
      <c r="D12" s="6">
        <f>'表二一般公共预算支出表'!C15</f>
        <v>32.46</v>
      </c>
    </row>
    <row r="13" spans="1:4" ht="27.75" customHeight="1">
      <c r="A13" s="6"/>
      <c r="B13" s="6"/>
      <c r="C13" s="25" t="s">
        <v>170</v>
      </c>
      <c r="D13" s="6">
        <f>'表二一般公共预算支出表'!C23</f>
        <v>1408.95</v>
      </c>
    </row>
    <row r="14" spans="1:4" ht="27.75" customHeight="1">
      <c r="A14" s="6"/>
      <c r="B14" s="6"/>
      <c r="C14" s="19" t="s">
        <v>171</v>
      </c>
      <c r="D14" s="6">
        <f>'表二一般公共预算支出表'!C20</f>
        <v>35.27</v>
      </c>
    </row>
    <row r="15" spans="1:4" ht="27.75" customHeight="1">
      <c r="A15" s="6"/>
      <c r="B15" s="6"/>
      <c r="C15" s="6"/>
      <c r="D15" s="6"/>
    </row>
    <row r="16" spans="1:4" ht="27.75" customHeight="1">
      <c r="A16" s="6" t="s">
        <v>172</v>
      </c>
      <c r="B16" s="6">
        <f>SUM(B5:B9)</f>
        <v>2495.67</v>
      </c>
      <c r="C16" s="6" t="s">
        <v>173</v>
      </c>
      <c r="D16" s="6">
        <f>SUM(D5:D15)</f>
        <v>2495.67</v>
      </c>
    </row>
    <row r="17" spans="1:4" ht="27.75" customHeight="1">
      <c r="A17" s="25" t="s">
        <v>174</v>
      </c>
      <c r="B17" s="6">
        <v>0</v>
      </c>
      <c r="C17" s="6"/>
      <c r="D17" s="6"/>
    </row>
    <row r="18" spans="1:4" ht="27.75" customHeight="1">
      <c r="A18" s="25" t="s">
        <v>175</v>
      </c>
      <c r="B18" s="6">
        <v>0</v>
      </c>
      <c r="C18" s="25" t="s">
        <v>176</v>
      </c>
      <c r="D18" s="6">
        <v>0</v>
      </c>
    </row>
    <row r="19" spans="1:4" ht="27.75" customHeight="1">
      <c r="A19" s="6"/>
      <c r="B19" s="6"/>
      <c r="C19" s="6"/>
      <c r="D19" s="6"/>
    </row>
    <row r="20" spans="1:4" ht="27.75" customHeight="1">
      <c r="A20" s="6"/>
      <c r="B20" s="6"/>
      <c r="C20" s="6"/>
      <c r="D20" s="6"/>
    </row>
    <row r="21" spans="1:4" ht="27.75" customHeight="1">
      <c r="A21" s="6" t="s">
        <v>27</v>
      </c>
      <c r="B21" s="6">
        <f>B16+B17+B18</f>
        <v>2495.67</v>
      </c>
      <c r="C21" s="6" t="s">
        <v>28</v>
      </c>
      <c r="D21" s="6">
        <f>+D16+D18</f>
        <v>2495.67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6">
      <selection activeCell="E27" sqref="E27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16" t="s">
        <v>0</v>
      </c>
      <c r="B1" s="17"/>
      <c r="C1" s="17"/>
      <c r="D1" s="17"/>
      <c r="E1" s="17"/>
      <c r="F1" s="17" t="s">
        <v>177</v>
      </c>
      <c r="G1" s="17"/>
      <c r="H1" s="17"/>
      <c r="I1" s="17"/>
      <c r="J1" s="17"/>
      <c r="K1" s="17"/>
      <c r="L1" s="17"/>
    </row>
    <row r="2" spans="1:12" ht="27.75" customHeight="1">
      <c r="A2" s="18" t="s">
        <v>178</v>
      </c>
      <c r="K2" s="93" t="s">
        <v>3</v>
      </c>
      <c r="L2" s="93"/>
    </row>
    <row r="3" spans="1:12" ht="41.25" customHeight="1">
      <c r="A3" s="62" t="s">
        <v>179</v>
      </c>
      <c r="B3" s="62"/>
      <c r="C3" s="6" t="s">
        <v>8</v>
      </c>
      <c r="D3" s="6" t="s">
        <v>175</v>
      </c>
      <c r="E3" s="6" t="s">
        <v>180</v>
      </c>
      <c r="F3" s="6" t="s">
        <v>181</v>
      </c>
      <c r="G3" s="6" t="s">
        <v>182</v>
      </c>
      <c r="H3" s="6" t="s">
        <v>183</v>
      </c>
      <c r="I3" s="6" t="s">
        <v>184</v>
      </c>
      <c r="J3" s="6" t="s">
        <v>185</v>
      </c>
      <c r="K3" s="6" t="s">
        <v>186</v>
      </c>
      <c r="L3" s="6" t="s">
        <v>174</v>
      </c>
    </row>
    <row r="4" spans="1:12" ht="27.75" customHeight="1">
      <c r="A4" s="7" t="s">
        <v>34</v>
      </c>
      <c r="B4" s="8" t="s">
        <v>35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7.75" customHeight="1">
      <c r="A5" s="6">
        <v>201</v>
      </c>
      <c r="B5" s="19" t="s">
        <v>39</v>
      </c>
      <c r="C5" s="14">
        <f>D5+E5</f>
        <v>974.94</v>
      </c>
      <c r="D5" s="8">
        <v>0</v>
      </c>
      <c r="E5" s="14">
        <f>'表二一般公共预算支出表'!C5</f>
        <v>974.94</v>
      </c>
      <c r="F5" s="7"/>
      <c r="G5" s="7"/>
      <c r="H5" s="7"/>
      <c r="I5" s="7"/>
      <c r="J5" s="7"/>
      <c r="K5" s="7"/>
      <c r="L5" s="7"/>
    </row>
    <row r="6" spans="1:12" ht="27.75" customHeight="1">
      <c r="A6" s="6">
        <v>20132</v>
      </c>
      <c r="B6" s="19" t="s">
        <v>40</v>
      </c>
      <c r="C6" s="14">
        <f aca="true" t="shared" si="0" ref="C6:C26">D6+E6</f>
        <v>974.94</v>
      </c>
      <c r="D6" s="8">
        <v>0</v>
      </c>
      <c r="E6" s="14">
        <f>'表二一般公共预算支出表'!C6</f>
        <v>974.94</v>
      </c>
      <c r="F6" s="7"/>
      <c r="G6" s="7"/>
      <c r="H6" s="7"/>
      <c r="I6" s="7"/>
      <c r="J6" s="7"/>
      <c r="K6" s="7"/>
      <c r="L6" s="7"/>
    </row>
    <row r="7" spans="1:12" ht="27.75" customHeight="1">
      <c r="A7" s="6">
        <v>2013201</v>
      </c>
      <c r="B7" s="20" t="s">
        <v>41</v>
      </c>
      <c r="C7" s="14">
        <f t="shared" si="0"/>
        <v>343.72</v>
      </c>
      <c r="D7" s="8">
        <v>0</v>
      </c>
      <c r="E7" s="14">
        <f>'表二一般公共预算支出表'!C7</f>
        <v>343.72</v>
      </c>
      <c r="F7" s="7"/>
      <c r="G7" s="7"/>
      <c r="H7" s="7"/>
      <c r="I7" s="7"/>
      <c r="J7" s="7"/>
      <c r="K7" s="7"/>
      <c r="L7" s="7"/>
    </row>
    <row r="8" spans="1:12" ht="27.75" customHeight="1">
      <c r="A8" s="6">
        <v>2013299</v>
      </c>
      <c r="B8" s="20" t="s">
        <v>42</v>
      </c>
      <c r="C8" s="14">
        <f t="shared" si="0"/>
        <v>631.22</v>
      </c>
      <c r="D8" s="8">
        <v>0</v>
      </c>
      <c r="E8" s="14">
        <f>'表二一般公共预算支出表'!C8</f>
        <v>631.22</v>
      </c>
      <c r="F8" s="7"/>
      <c r="G8" s="7"/>
      <c r="H8" s="7"/>
      <c r="I8" s="7"/>
      <c r="J8" s="7"/>
      <c r="K8" s="7"/>
      <c r="L8" s="7"/>
    </row>
    <row r="9" spans="1:12" ht="27.75" customHeight="1">
      <c r="A9" s="11">
        <v>208</v>
      </c>
      <c r="B9" s="19" t="s">
        <v>43</v>
      </c>
      <c r="C9" s="14">
        <f t="shared" si="0"/>
        <v>44.050000000000004</v>
      </c>
      <c r="D9" s="8">
        <v>0</v>
      </c>
      <c r="E9" s="14">
        <f>'表二一般公共预算支出表'!C9</f>
        <v>44.050000000000004</v>
      </c>
      <c r="F9" s="7"/>
      <c r="G9" s="7"/>
      <c r="H9" s="7"/>
      <c r="I9" s="7"/>
      <c r="J9" s="7"/>
      <c r="K9" s="7"/>
      <c r="L9" s="7"/>
    </row>
    <row r="10" spans="1:12" ht="27.75" customHeight="1">
      <c r="A10" s="11">
        <v>20826</v>
      </c>
      <c r="B10" s="19" t="s">
        <v>44</v>
      </c>
      <c r="C10" s="14">
        <f t="shared" si="0"/>
        <v>43.24</v>
      </c>
      <c r="D10" s="8">
        <v>0</v>
      </c>
      <c r="E10" s="14">
        <f>'表二一般公共预算支出表'!C10</f>
        <v>43.24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11">
        <v>2082699</v>
      </c>
      <c r="B11" s="19" t="s">
        <v>45</v>
      </c>
      <c r="C11" s="14">
        <f t="shared" si="0"/>
        <v>43.24</v>
      </c>
      <c r="D11" s="8">
        <v>0</v>
      </c>
      <c r="E11" s="14">
        <f>'表二一般公共预算支出表'!C11</f>
        <v>43.24</v>
      </c>
      <c r="F11" s="7"/>
      <c r="G11" s="7"/>
      <c r="H11" s="7"/>
      <c r="I11" s="7"/>
      <c r="J11" s="7"/>
      <c r="K11" s="7"/>
      <c r="L11" s="7"/>
    </row>
    <row r="12" spans="1:12" ht="27.75" customHeight="1">
      <c r="A12" s="11">
        <v>20827</v>
      </c>
      <c r="B12" s="19" t="s">
        <v>46</v>
      </c>
      <c r="C12" s="14">
        <f t="shared" si="0"/>
        <v>0.81</v>
      </c>
      <c r="D12" s="8">
        <v>0</v>
      </c>
      <c r="E12" s="14">
        <f>'表二一般公共预算支出表'!C12</f>
        <v>0.81</v>
      </c>
      <c r="F12" s="7"/>
      <c r="G12" s="7"/>
      <c r="H12" s="7"/>
      <c r="I12" s="7"/>
      <c r="J12" s="7"/>
      <c r="K12" s="7"/>
      <c r="L12" s="7"/>
    </row>
    <row r="13" spans="1:12" ht="27.75" customHeight="1">
      <c r="A13" s="11">
        <v>2082701</v>
      </c>
      <c r="B13" s="19" t="s">
        <v>47</v>
      </c>
      <c r="C13" s="14">
        <f t="shared" si="0"/>
        <v>0.27</v>
      </c>
      <c r="D13" s="8">
        <v>0</v>
      </c>
      <c r="E13" s="14">
        <f>'表二一般公共预算支出表'!C13</f>
        <v>0.27</v>
      </c>
      <c r="F13" s="7"/>
      <c r="G13" s="7"/>
      <c r="H13" s="7"/>
      <c r="I13" s="7"/>
      <c r="J13" s="7"/>
      <c r="K13" s="7"/>
      <c r="L13" s="7"/>
    </row>
    <row r="14" spans="1:12" ht="27.75" customHeight="1">
      <c r="A14" s="11">
        <v>2082702</v>
      </c>
      <c r="B14" s="19" t="s">
        <v>48</v>
      </c>
      <c r="C14" s="14">
        <f t="shared" si="0"/>
        <v>0.54</v>
      </c>
      <c r="D14" s="8">
        <v>0</v>
      </c>
      <c r="E14" s="14">
        <f>'表二一般公共预算支出表'!C14</f>
        <v>0.54</v>
      </c>
      <c r="F14" s="7"/>
      <c r="G14" s="7"/>
      <c r="H14" s="7"/>
      <c r="I14" s="7"/>
      <c r="J14" s="7"/>
      <c r="K14" s="7"/>
      <c r="L14" s="7"/>
    </row>
    <row r="15" spans="1:12" ht="27.75" customHeight="1">
      <c r="A15" s="11">
        <v>210</v>
      </c>
      <c r="B15" s="19" t="s">
        <v>49</v>
      </c>
      <c r="C15" s="14">
        <f t="shared" si="0"/>
        <v>32.46</v>
      </c>
      <c r="D15" s="8">
        <v>0</v>
      </c>
      <c r="E15" s="14">
        <f>'表二一般公共预算支出表'!C15</f>
        <v>32.46</v>
      </c>
      <c r="F15" s="7"/>
      <c r="G15" s="7"/>
      <c r="H15" s="7"/>
      <c r="I15" s="7"/>
      <c r="J15" s="7"/>
      <c r="K15" s="7"/>
      <c r="L15" s="7"/>
    </row>
    <row r="16" spans="1:12" ht="27.75" customHeight="1">
      <c r="A16" s="11">
        <v>21011</v>
      </c>
      <c r="B16" s="21" t="s">
        <v>50</v>
      </c>
      <c r="C16" s="14">
        <f t="shared" si="0"/>
        <v>8.95</v>
      </c>
      <c r="D16" s="8">
        <v>0</v>
      </c>
      <c r="E16" s="14">
        <f>'表二一般公共预算支出表'!C16</f>
        <v>8.95</v>
      </c>
      <c r="F16" s="7"/>
      <c r="G16" s="7"/>
      <c r="H16" s="7"/>
      <c r="I16" s="7"/>
      <c r="J16" s="7"/>
      <c r="K16" s="7"/>
      <c r="L16" s="7"/>
    </row>
    <row r="17" spans="1:12" ht="27.75" customHeight="1">
      <c r="A17" s="11">
        <v>2101103</v>
      </c>
      <c r="B17" s="22" t="s">
        <v>51</v>
      </c>
      <c r="C17" s="14">
        <f t="shared" si="0"/>
        <v>8.95</v>
      </c>
      <c r="D17" s="8">
        <v>0</v>
      </c>
      <c r="E17" s="14">
        <f>'表二一般公共预算支出表'!C17</f>
        <v>8.95</v>
      </c>
      <c r="F17" s="7"/>
      <c r="G17" s="7"/>
      <c r="H17" s="7"/>
      <c r="I17" s="7"/>
      <c r="J17" s="7"/>
      <c r="K17" s="7"/>
      <c r="L17" s="7"/>
    </row>
    <row r="18" spans="1:12" ht="27.75" customHeight="1">
      <c r="A18" s="11">
        <v>21012</v>
      </c>
      <c r="B18" s="19" t="s">
        <v>52</v>
      </c>
      <c r="C18" s="14">
        <f t="shared" si="0"/>
        <v>23.51</v>
      </c>
      <c r="D18" s="8">
        <v>0</v>
      </c>
      <c r="E18" s="14">
        <f>'表二一般公共预算支出表'!C18</f>
        <v>23.51</v>
      </c>
      <c r="F18" s="7"/>
      <c r="G18" s="7"/>
      <c r="H18" s="7"/>
      <c r="I18" s="7"/>
      <c r="J18" s="7"/>
      <c r="K18" s="7"/>
      <c r="L18" s="7"/>
    </row>
    <row r="19" spans="1:12" ht="27.75" customHeight="1">
      <c r="A19" s="11">
        <v>2101201</v>
      </c>
      <c r="B19" s="19" t="s">
        <v>53</v>
      </c>
      <c r="C19" s="14">
        <f t="shared" si="0"/>
        <v>23.51</v>
      </c>
      <c r="D19" s="8">
        <v>0</v>
      </c>
      <c r="E19" s="14">
        <f>'表二一般公共预算支出表'!C19</f>
        <v>23.51</v>
      </c>
      <c r="F19" s="7"/>
      <c r="G19" s="7"/>
      <c r="H19" s="7"/>
      <c r="I19" s="7"/>
      <c r="J19" s="7"/>
      <c r="K19" s="7"/>
      <c r="L19" s="7"/>
    </row>
    <row r="20" spans="1:12" ht="30" customHeight="1">
      <c r="A20" s="11">
        <v>221</v>
      </c>
      <c r="B20" s="19" t="s">
        <v>54</v>
      </c>
      <c r="C20" s="14">
        <f t="shared" si="0"/>
        <v>35.27</v>
      </c>
      <c r="D20" s="8">
        <v>0</v>
      </c>
      <c r="E20" s="14">
        <f>'表二一般公共预算支出表'!C20</f>
        <v>35.27</v>
      </c>
      <c r="F20" s="7"/>
      <c r="G20" s="7"/>
      <c r="H20" s="7"/>
      <c r="I20" s="7"/>
      <c r="J20" s="7"/>
      <c r="K20" s="7"/>
      <c r="L20" s="7"/>
    </row>
    <row r="21" spans="1:12" ht="27.75" customHeight="1">
      <c r="A21" s="11">
        <v>22102</v>
      </c>
      <c r="B21" s="19" t="s">
        <v>55</v>
      </c>
      <c r="C21" s="14">
        <f t="shared" si="0"/>
        <v>35.27</v>
      </c>
      <c r="D21" s="8">
        <v>0</v>
      </c>
      <c r="E21" s="14">
        <f>'表二一般公共预算支出表'!C21</f>
        <v>35.27</v>
      </c>
      <c r="F21" s="7"/>
      <c r="G21" s="7"/>
      <c r="H21" s="7"/>
      <c r="I21" s="7"/>
      <c r="J21" s="7"/>
      <c r="K21" s="7"/>
      <c r="L21" s="7"/>
    </row>
    <row r="22" spans="1:12" ht="27.75" customHeight="1">
      <c r="A22" s="11">
        <v>2210201</v>
      </c>
      <c r="B22" s="19" t="s">
        <v>56</v>
      </c>
      <c r="C22" s="14">
        <f t="shared" si="0"/>
        <v>35.27</v>
      </c>
      <c r="D22" s="8">
        <v>0</v>
      </c>
      <c r="E22" s="14">
        <f>'表二一般公共预算支出表'!C22</f>
        <v>35.27</v>
      </c>
      <c r="F22" s="7"/>
      <c r="G22" s="7"/>
      <c r="H22" s="7"/>
      <c r="I22" s="7"/>
      <c r="J22" s="7"/>
      <c r="K22" s="7"/>
      <c r="L22" s="7"/>
    </row>
    <row r="23" spans="1:12" ht="27.75" customHeight="1">
      <c r="A23" s="11">
        <v>213</v>
      </c>
      <c r="B23" s="6" t="s">
        <v>57</v>
      </c>
      <c r="C23" s="14">
        <f t="shared" si="0"/>
        <v>1408.95</v>
      </c>
      <c r="D23" s="14">
        <f>D24+D25</f>
        <v>0</v>
      </c>
      <c r="E23" s="14">
        <f>E24</f>
        <v>1408.95</v>
      </c>
      <c r="F23" s="7"/>
      <c r="G23" s="7"/>
      <c r="H23" s="7"/>
      <c r="I23" s="7"/>
      <c r="J23" s="7"/>
      <c r="K23" s="7"/>
      <c r="L23" s="7"/>
    </row>
    <row r="24" spans="1:12" ht="27.75" customHeight="1">
      <c r="A24" s="11">
        <v>21307</v>
      </c>
      <c r="B24" s="6" t="s">
        <v>58</v>
      </c>
      <c r="C24" s="14">
        <f t="shared" si="0"/>
        <v>1408.95</v>
      </c>
      <c r="D24" s="14">
        <f>D25</f>
        <v>0</v>
      </c>
      <c r="E24" s="14">
        <f>E25</f>
        <v>1408.95</v>
      </c>
      <c r="F24" s="7"/>
      <c r="G24" s="7"/>
      <c r="H24" s="7"/>
      <c r="I24" s="7"/>
      <c r="J24" s="7"/>
      <c r="K24" s="7"/>
      <c r="L24" s="7"/>
    </row>
    <row r="25" spans="1:12" ht="27.75" customHeight="1">
      <c r="A25" s="11">
        <v>2130705</v>
      </c>
      <c r="B25" s="6" t="s">
        <v>59</v>
      </c>
      <c r="C25" s="14">
        <f t="shared" si="0"/>
        <v>1408.95</v>
      </c>
      <c r="D25" s="14">
        <v>0</v>
      </c>
      <c r="E25" s="14">
        <v>1408.95</v>
      </c>
      <c r="F25" s="7"/>
      <c r="G25" s="7"/>
      <c r="H25" s="7"/>
      <c r="I25" s="7"/>
      <c r="J25" s="7"/>
      <c r="K25" s="7"/>
      <c r="L25" s="7"/>
    </row>
    <row r="26" spans="1:12" ht="27.75" customHeight="1">
      <c r="A26" s="91" t="s">
        <v>187</v>
      </c>
      <c r="B26" s="91"/>
      <c r="C26" s="14">
        <f t="shared" si="0"/>
        <v>2495.67</v>
      </c>
      <c r="D26" s="23">
        <v>0</v>
      </c>
      <c r="E26" s="23">
        <f>E5+E9+E15+E20+E23</f>
        <v>2495.67</v>
      </c>
      <c r="F26" s="7"/>
      <c r="G26" s="7"/>
      <c r="H26" s="7"/>
      <c r="I26" s="7"/>
      <c r="J26" s="7"/>
      <c r="K26" s="7"/>
      <c r="L26" s="7"/>
    </row>
  </sheetData>
  <sheetProtection/>
  <mergeCells count="3">
    <mergeCell ref="K2:L2"/>
    <mergeCell ref="A3:B3"/>
    <mergeCell ref="A26:B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I20" sqref="I20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0</v>
      </c>
      <c r="B1" s="94" t="s">
        <v>188</v>
      </c>
      <c r="C1" s="94"/>
      <c r="D1" s="95"/>
      <c r="E1" s="94"/>
      <c r="F1" s="94"/>
      <c r="G1" s="94"/>
      <c r="H1" s="94"/>
    </row>
    <row r="2" spans="1:8" ht="20.25" customHeight="1">
      <c r="A2" s="4"/>
      <c r="B2" s="5"/>
      <c r="C2" s="5"/>
      <c r="D2" s="5"/>
      <c r="E2" s="5"/>
      <c r="F2" s="5"/>
      <c r="G2" s="93" t="s">
        <v>3</v>
      </c>
      <c r="H2" s="93"/>
    </row>
    <row r="3" spans="1:8" ht="30.75" customHeight="1">
      <c r="A3" s="62" t="s">
        <v>179</v>
      </c>
      <c r="B3" s="62"/>
      <c r="C3" s="6" t="s">
        <v>8</v>
      </c>
      <c r="D3" s="6" t="s">
        <v>37</v>
      </c>
      <c r="E3" s="6" t="s">
        <v>38</v>
      </c>
      <c r="F3" s="6" t="s">
        <v>189</v>
      </c>
      <c r="G3" s="6" t="s">
        <v>190</v>
      </c>
      <c r="H3" s="6" t="s">
        <v>191</v>
      </c>
    </row>
    <row r="4" spans="1:8" ht="23.25" customHeight="1">
      <c r="A4" s="7" t="s">
        <v>34</v>
      </c>
      <c r="B4" s="8" t="s">
        <v>35</v>
      </c>
      <c r="C4" s="7"/>
      <c r="D4" s="7"/>
      <c r="E4" s="7"/>
      <c r="F4" s="7"/>
      <c r="G4" s="7"/>
      <c r="H4" s="7"/>
    </row>
    <row r="5" spans="1:8" ht="23.25" customHeight="1">
      <c r="A5" s="6">
        <v>201</v>
      </c>
      <c r="B5" s="6" t="s">
        <v>39</v>
      </c>
      <c r="C5" s="9">
        <f>D5+E5</f>
        <v>974.94</v>
      </c>
      <c r="D5" s="9">
        <f>'表二一般公共预算支出表'!D5</f>
        <v>343.72</v>
      </c>
      <c r="E5" s="9">
        <f>'表二一般公共预算支出表'!E5</f>
        <v>631.22</v>
      </c>
      <c r="F5" s="7"/>
      <c r="G5" s="7"/>
      <c r="H5" s="7"/>
    </row>
    <row r="6" spans="1:8" ht="23.25" customHeight="1">
      <c r="A6" s="6">
        <v>20132</v>
      </c>
      <c r="B6" s="6" t="s">
        <v>40</v>
      </c>
      <c r="C6" s="9">
        <f aca="true" t="shared" si="0" ref="C6:C26">D6+E6</f>
        <v>974.94</v>
      </c>
      <c r="D6" s="9">
        <f>'表二一般公共预算支出表'!D6</f>
        <v>343.72</v>
      </c>
      <c r="E6" s="9">
        <f>'表二一般公共预算支出表'!E6</f>
        <v>631.22</v>
      </c>
      <c r="F6" s="8"/>
      <c r="G6" s="8"/>
      <c r="H6" s="7"/>
    </row>
    <row r="7" spans="1:8" ht="23.25" customHeight="1">
      <c r="A7" s="6">
        <v>2013201</v>
      </c>
      <c r="B7" s="10" t="s">
        <v>41</v>
      </c>
      <c r="C7" s="9">
        <f t="shared" si="0"/>
        <v>343.72</v>
      </c>
      <c r="D7" s="9">
        <f>'表二一般公共预算支出表'!D7</f>
        <v>343.72</v>
      </c>
      <c r="E7" s="9">
        <f>'表二一般公共预算支出表'!E7</f>
        <v>0</v>
      </c>
      <c r="F7" s="8"/>
      <c r="G7" s="8"/>
      <c r="H7" s="7"/>
    </row>
    <row r="8" spans="1:8" ht="23.25" customHeight="1">
      <c r="A8" s="6">
        <v>2013299</v>
      </c>
      <c r="B8" s="10" t="s">
        <v>42</v>
      </c>
      <c r="C8" s="9">
        <f t="shared" si="0"/>
        <v>631.22</v>
      </c>
      <c r="D8" s="9">
        <f>'表二一般公共预算支出表'!D8</f>
        <v>0</v>
      </c>
      <c r="E8" s="9">
        <f>'表二一般公共预算支出表'!E8</f>
        <v>631.22</v>
      </c>
      <c r="F8" s="8"/>
      <c r="G8" s="8"/>
      <c r="H8" s="7"/>
    </row>
    <row r="9" spans="1:8" ht="23.25" customHeight="1">
      <c r="A9" s="11">
        <v>208</v>
      </c>
      <c r="B9" s="6" t="s">
        <v>43</v>
      </c>
      <c r="C9" s="9">
        <f t="shared" si="0"/>
        <v>44.050000000000004</v>
      </c>
      <c r="D9" s="9">
        <f>'表二一般公共预算支出表'!D9</f>
        <v>44.050000000000004</v>
      </c>
      <c r="E9" s="9">
        <f>'表二一般公共预算支出表'!E9</f>
        <v>0</v>
      </c>
      <c r="F9" s="8"/>
      <c r="G9" s="8"/>
      <c r="H9" s="7"/>
    </row>
    <row r="10" spans="1:8" ht="23.25" customHeight="1">
      <c r="A10" s="11">
        <v>20826</v>
      </c>
      <c r="B10" s="6" t="s">
        <v>44</v>
      </c>
      <c r="C10" s="9">
        <f t="shared" si="0"/>
        <v>43.24</v>
      </c>
      <c r="D10" s="9">
        <f>'表二一般公共预算支出表'!D10</f>
        <v>43.24</v>
      </c>
      <c r="E10" s="9">
        <f>'表二一般公共预算支出表'!E10</f>
        <v>0</v>
      </c>
      <c r="F10" s="8"/>
      <c r="G10" s="8"/>
      <c r="H10" s="7"/>
    </row>
    <row r="11" spans="1:8" ht="23.25" customHeight="1">
      <c r="A11" s="11">
        <v>2082699</v>
      </c>
      <c r="B11" s="6" t="s">
        <v>45</v>
      </c>
      <c r="C11" s="9">
        <f t="shared" si="0"/>
        <v>43.24</v>
      </c>
      <c r="D11" s="9">
        <f>'表二一般公共预算支出表'!D11</f>
        <v>43.24</v>
      </c>
      <c r="E11" s="9">
        <f>'表二一般公共预算支出表'!E11</f>
        <v>0</v>
      </c>
      <c r="F11" s="8"/>
      <c r="G11" s="8"/>
      <c r="H11" s="7"/>
    </row>
    <row r="12" spans="1:8" ht="23.25" customHeight="1">
      <c r="A12" s="11">
        <v>20827</v>
      </c>
      <c r="B12" s="6" t="s">
        <v>46</v>
      </c>
      <c r="C12" s="9">
        <f t="shared" si="0"/>
        <v>0.81</v>
      </c>
      <c r="D12" s="9">
        <f>'表二一般公共预算支出表'!D12</f>
        <v>0.81</v>
      </c>
      <c r="E12" s="9">
        <f>'表二一般公共预算支出表'!E12</f>
        <v>0</v>
      </c>
      <c r="F12" s="8"/>
      <c r="G12" s="8"/>
      <c r="H12" s="7"/>
    </row>
    <row r="13" spans="1:8" ht="23.25" customHeight="1">
      <c r="A13" s="11">
        <v>2082701</v>
      </c>
      <c r="B13" s="6" t="s">
        <v>47</v>
      </c>
      <c r="C13" s="9">
        <f t="shared" si="0"/>
        <v>0.27</v>
      </c>
      <c r="D13" s="9">
        <f>'表二一般公共预算支出表'!D13</f>
        <v>0.27</v>
      </c>
      <c r="E13" s="9">
        <f>'表二一般公共预算支出表'!E13</f>
        <v>0</v>
      </c>
      <c r="F13" s="8"/>
      <c r="G13" s="8"/>
      <c r="H13" s="7"/>
    </row>
    <row r="14" spans="1:8" ht="23.25" customHeight="1">
      <c r="A14" s="11">
        <v>2082702</v>
      </c>
      <c r="B14" s="6" t="s">
        <v>48</v>
      </c>
      <c r="C14" s="9">
        <f t="shared" si="0"/>
        <v>0.54</v>
      </c>
      <c r="D14" s="9">
        <f>'表二一般公共预算支出表'!D14</f>
        <v>0.54</v>
      </c>
      <c r="E14" s="9">
        <f>'表二一般公共预算支出表'!E14</f>
        <v>0</v>
      </c>
      <c r="F14" s="8"/>
      <c r="G14" s="8"/>
      <c r="H14" s="7"/>
    </row>
    <row r="15" spans="1:8" ht="23.25" customHeight="1">
      <c r="A15" s="11">
        <v>210</v>
      </c>
      <c r="B15" s="6" t="s">
        <v>49</v>
      </c>
      <c r="C15" s="9">
        <f t="shared" si="0"/>
        <v>32.46</v>
      </c>
      <c r="D15" s="9">
        <f>'表二一般公共预算支出表'!D15</f>
        <v>32.46</v>
      </c>
      <c r="E15" s="9">
        <f>'表二一般公共预算支出表'!E15</f>
        <v>0</v>
      </c>
      <c r="F15" s="8"/>
      <c r="G15" s="8"/>
      <c r="H15" s="7"/>
    </row>
    <row r="16" spans="1:8" ht="23.25" customHeight="1">
      <c r="A16" s="11">
        <v>21011</v>
      </c>
      <c r="B16" s="12" t="s">
        <v>50</v>
      </c>
      <c r="C16" s="9">
        <f t="shared" si="0"/>
        <v>8.95</v>
      </c>
      <c r="D16" s="9">
        <f>'表二一般公共预算支出表'!D16</f>
        <v>8.95</v>
      </c>
      <c r="E16" s="9">
        <f>'表二一般公共预算支出表'!E16</f>
        <v>0</v>
      </c>
      <c r="F16" s="8"/>
      <c r="G16" s="8"/>
      <c r="H16" s="7"/>
    </row>
    <row r="17" spans="1:8" ht="23.25" customHeight="1">
      <c r="A17" s="11">
        <v>2101103</v>
      </c>
      <c r="B17" s="13" t="s">
        <v>51</v>
      </c>
      <c r="C17" s="9">
        <f t="shared" si="0"/>
        <v>8.95</v>
      </c>
      <c r="D17" s="9">
        <f>'表二一般公共预算支出表'!D17</f>
        <v>8.95</v>
      </c>
      <c r="E17" s="9">
        <f>'表二一般公共预算支出表'!E17</f>
        <v>0</v>
      </c>
      <c r="F17" s="8"/>
      <c r="G17" s="8"/>
      <c r="H17" s="7"/>
    </row>
    <row r="18" spans="1:8" ht="23.25" customHeight="1">
      <c r="A18" s="11">
        <v>21012</v>
      </c>
      <c r="B18" s="6" t="s">
        <v>52</v>
      </c>
      <c r="C18" s="9">
        <f t="shared" si="0"/>
        <v>23.51</v>
      </c>
      <c r="D18" s="9">
        <f>'表二一般公共预算支出表'!D18</f>
        <v>23.51</v>
      </c>
      <c r="E18" s="9">
        <f>'表二一般公共预算支出表'!E18</f>
        <v>0</v>
      </c>
      <c r="F18" s="8"/>
      <c r="G18" s="8"/>
      <c r="H18" s="7"/>
    </row>
    <row r="19" spans="1:8" ht="23.25" customHeight="1">
      <c r="A19" s="11">
        <v>2101201</v>
      </c>
      <c r="B19" s="6" t="s">
        <v>53</v>
      </c>
      <c r="C19" s="9">
        <f t="shared" si="0"/>
        <v>23.51</v>
      </c>
      <c r="D19" s="9">
        <f>'表二一般公共预算支出表'!D19</f>
        <v>23.51</v>
      </c>
      <c r="E19" s="9">
        <f>'表二一般公共预算支出表'!E19</f>
        <v>0</v>
      </c>
      <c r="F19" s="8"/>
      <c r="G19" s="8"/>
      <c r="H19" s="7"/>
    </row>
    <row r="20" spans="1:8" ht="23.25" customHeight="1">
      <c r="A20" s="11">
        <v>221</v>
      </c>
      <c r="B20" s="6" t="s">
        <v>54</v>
      </c>
      <c r="C20" s="9">
        <f t="shared" si="0"/>
        <v>35.27</v>
      </c>
      <c r="D20" s="9">
        <f>'表二一般公共预算支出表'!D20</f>
        <v>35.27</v>
      </c>
      <c r="E20" s="9">
        <f>'表二一般公共预算支出表'!E20</f>
        <v>0</v>
      </c>
      <c r="F20" s="8"/>
      <c r="G20" s="8"/>
      <c r="H20" s="7"/>
    </row>
    <row r="21" spans="1:8" ht="23.25" customHeight="1">
      <c r="A21" s="11">
        <v>22102</v>
      </c>
      <c r="B21" s="6" t="s">
        <v>55</v>
      </c>
      <c r="C21" s="9">
        <f t="shared" si="0"/>
        <v>35.27</v>
      </c>
      <c r="D21" s="9">
        <f>'表二一般公共预算支出表'!D21</f>
        <v>35.27</v>
      </c>
      <c r="E21" s="9">
        <f>'表二一般公共预算支出表'!E21</f>
        <v>0</v>
      </c>
      <c r="F21" s="7"/>
      <c r="G21" s="7"/>
      <c r="H21" s="7"/>
    </row>
    <row r="22" spans="1:8" ht="23.25" customHeight="1">
      <c r="A22" s="11">
        <v>2210201</v>
      </c>
      <c r="B22" s="6" t="s">
        <v>56</v>
      </c>
      <c r="C22" s="9">
        <f t="shared" si="0"/>
        <v>35.27</v>
      </c>
      <c r="D22" s="9">
        <f>'表二一般公共预算支出表'!D22</f>
        <v>35.27</v>
      </c>
      <c r="E22" s="9">
        <f>'表二一般公共预算支出表'!E22</f>
        <v>0</v>
      </c>
      <c r="F22" s="7"/>
      <c r="G22" s="7"/>
      <c r="H22" s="7"/>
    </row>
    <row r="23" spans="1:8" ht="23.25" customHeight="1">
      <c r="A23" s="11">
        <v>213</v>
      </c>
      <c r="B23" s="6" t="s">
        <v>57</v>
      </c>
      <c r="C23" s="14">
        <f t="shared" si="0"/>
        <v>1408.95</v>
      </c>
      <c r="D23" s="14">
        <f>D24+D25</f>
        <v>0</v>
      </c>
      <c r="E23" s="14">
        <f>E24</f>
        <v>1408.95</v>
      </c>
      <c r="F23" s="7"/>
      <c r="G23" s="7"/>
      <c r="H23" s="7"/>
    </row>
    <row r="24" spans="1:8" ht="23.25" customHeight="1">
      <c r="A24" s="11">
        <v>21307</v>
      </c>
      <c r="B24" s="6" t="s">
        <v>58</v>
      </c>
      <c r="C24" s="14">
        <f t="shared" si="0"/>
        <v>1408.95</v>
      </c>
      <c r="D24" s="14">
        <f>D25</f>
        <v>0</v>
      </c>
      <c r="E24" s="14">
        <f>E25</f>
        <v>1408.95</v>
      </c>
      <c r="F24" s="7"/>
      <c r="G24" s="7"/>
      <c r="H24" s="7"/>
    </row>
    <row r="25" spans="1:8" ht="23.25" customHeight="1">
      <c r="A25" s="11">
        <v>2130705</v>
      </c>
      <c r="B25" s="6" t="s">
        <v>59</v>
      </c>
      <c r="C25" s="14">
        <f t="shared" si="0"/>
        <v>1408.95</v>
      </c>
      <c r="D25" s="14">
        <v>0</v>
      </c>
      <c r="E25" s="14">
        <v>1408.95</v>
      </c>
      <c r="F25" s="7"/>
      <c r="G25" s="7"/>
      <c r="H25" s="7"/>
    </row>
    <row r="26" spans="1:8" ht="23.25" customHeight="1">
      <c r="A26" s="91" t="s">
        <v>187</v>
      </c>
      <c r="B26" s="91"/>
      <c r="C26" s="9">
        <f t="shared" si="0"/>
        <v>2495.67</v>
      </c>
      <c r="D26" s="15">
        <f>D5+D9+D15+D20+D23</f>
        <v>455.5</v>
      </c>
      <c r="E26" s="15">
        <f>E5+E9+E15+E20+E23</f>
        <v>2040.17</v>
      </c>
      <c r="F26" s="7"/>
      <c r="G26" s="7"/>
      <c r="H26" s="7"/>
    </row>
  </sheetData>
  <sheetProtection/>
  <mergeCells count="4">
    <mergeCell ref="B1:H1"/>
    <mergeCell ref="G2:H2"/>
    <mergeCell ref="A3:B3"/>
    <mergeCell ref="A26:B26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2021-02-24T09:58:59Z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