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1" sheetId="8" r:id="rId1"/>
  </sheets>
  <calcPr calcId="144525"/>
</workbook>
</file>

<file path=xl/sharedStrings.xml><?xml version="1.0" encoding="utf-8"?>
<sst xmlns="http://schemas.openxmlformats.org/spreadsheetml/2006/main" count="357" uniqueCount="206">
  <si>
    <t>附件2：</t>
  </si>
  <si>
    <t>波密县2023年脱贫财政涉农统筹整合资金项目完成情况表</t>
  </si>
  <si>
    <t>序号</t>
  </si>
  <si>
    <t>县（区)、乡（镇）名称</t>
  </si>
  <si>
    <t>项目名称</t>
  </si>
  <si>
    <t>建设地点（所在乡村名）</t>
  </si>
  <si>
    <t>项目建设内容                                                                               （包括：项目的可行性、必要性、经营主体和效益分析等内容）</t>
  </si>
  <si>
    <t>项目性质      （新建或续建）</t>
  </si>
  <si>
    <t>项目主管部门</t>
  </si>
  <si>
    <t>项目                            责任人及联系电话</t>
  </si>
  <si>
    <t xml:space="preserve">项目          开工时间     </t>
  </si>
  <si>
    <t xml:space="preserve">预计         竣工时间    </t>
  </si>
  <si>
    <t>财政涉农整合资金来源及金额</t>
  </si>
  <si>
    <t>投资计划(万元)</t>
  </si>
  <si>
    <t>年度衔接资金计划完成情况</t>
  </si>
  <si>
    <t>备注</t>
  </si>
  <si>
    <t>资金来源名称</t>
  </si>
  <si>
    <t>金额(万元)</t>
  </si>
  <si>
    <t>总投资</t>
  </si>
  <si>
    <t>中央财政  涉农整合       资金</t>
  </si>
  <si>
    <t>自治区财政  涉农整合        资金</t>
  </si>
  <si>
    <t>地（市）财政涉农整合资金</t>
  </si>
  <si>
    <t>县（区）财政涉农整合资金</t>
  </si>
  <si>
    <t>援藏                     资金</t>
  </si>
  <si>
    <t>银行                             贷款</t>
  </si>
  <si>
    <t>项目单位自筹</t>
  </si>
  <si>
    <t>其他                  资金</t>
  </si>
  <si>
    <t>一、波密县</t>
  </si>
  <si>
    <t>(一)乡村特色产业（含产业基础设施配套）</t>
  </si>
  <si>
    <t>波密县</t>
  </si>
  <si>
    <t>嘎瓦龙景区旅游产业示范项目</t>
  </si>
  <si>
    <t>扎木镇桑登村</t>
  </si>
  <si>
    <t>新建游客接待服务中心2104.35㎡；马厩及设备用房375.42㎡；总体给排水工程1项及其他附属工程等。
可行性、必要性：完善波密县景区旅游业基础配套设施，提升旅游品质，吸引更多的游客来旅游，从而带动社会和经济的发展，有效带动内脱贫户和监测户增收，增加就业，是波密县旅游快速发展的需要。
经营主体：波密县波隅旅游开发有限公司
效益分析：带动当地群众209户670人，实现增收，其中脱贫户53户190人。</t>
  </si>
  <si>
    <t>新建</t>
  </si>
  <si>
    <t>波密县文旅局</t>
  </si>
  <si>
    <t>白玛四朗13989040979</t>
  </si>
  <si>
    <t>中央衔接资金、中央少数民族发展资金、自治区衔接资金、自治区少数民族发展资金</t>
  </si>
  <si>
    <t>波密县松宗镇屠宰场建设项目</t>
  </si>
  <si>
    <t>松宗镇纳玉村</t>
  </si>
  <si>
    <t>屠宰加工车间2106.66㎡； 新建附属楼370.08㎡；危险废弃物暂存间42.16㎡；电蒸汽发热间83.46㎡；无害化处理间150.66㎡；污水处理设备间371.8㎡；卫生间26.24㎡；值班室28.56㎡；土石方工程7519.11m³；园区内混凝土地面2311.1㎡；建筑物出入口地面191.9㎡；园区外混凝土地面1915.61㎡；排水沟271.6m；围墙425.5m；路灯53盏；绿化提升4587.25㎡；总体给排水工程1项；总体电气工程1项等其他附属设施工程。一体化污水处理设备1项；屠宰加工车间设备1项及其他附属工程等。
可行性、必要性：加快建设现代农业、增加农民收入、实现规模化养殖、集约化生产的产业化发展。促进波密县特色农牧产业发展。带动波密县及周边农牧民就业及增收。是实施乡村振兴战略的具体体现。
经营主体：农业农村局、松宗镇人民政府
效益分析：带动当地群众55户246人，实现增收，其中脱贫户11户42人。</t>
  </si>
  <si>
    <t>波密县农业农村局</t>
  </si>
  <si>
    <t>拉巴13989042812</t>
  </si>
  <si>
    <t>中央财政衔接资金、自治区衔接资金、自治区绩效奖励资金</t>
  </si>
  <si>
    <t>波密县多吉乡木古村猪场畜粪污改造项目</t>
  </si>
  <si>
    <t>多吉乡木古村</t>
  </si>
  <si>
    <t>开挖粪污沟约230m³，铺设管道约560m，增加污水处理设施，改造猪场粪污处理，购置场内附属设施等。
可行性、必要性：实现粪污收集、贮存设施建设、完善和提升，有利于环境保护，使有机肥料资源得到合理开发利用，对发展循环经济，有机农业有重要意义。
经营主体：农业农村局、多吉乡人民政府
效益分析：带动当地群众55户246人，实现增收，其中脱贫户11户42人。</t>
  </si>
  <si>
    <t>中央财政衔接资金、自治区衔接资金</t>
  </si>
  <si>
    <t>波密县倾多镇德吉村农田灌溉水渠改造项目</t>
  </si>
  <si>
    <t>倾多镇德吉村</t>
  </si>
  <si>
    <t>新建管道4条，合计长1410m，其中DN200PE长168m，DN120PE长1242m，闸阀井5座，沉砂池2座；渠道10条，支渠长1041m，斗渠长1600m。蓄水池1座，跌水3座等。
可行性、必要性：改善农牧民农业发展，美化提升村容村貌，带动周边农牧民就业及增收。
经营主体：倾多镇德吉村村委会
效益分析：带动当地群众50户287人，实现增收，其中脱贫户7户27人。</t>
  </si>
  <si>
    <t>波密县倾多镇人民政府</t>
  </si>
  <si>
    <t>张亮13989046109</t>
  </si>
  <si>
    <t>中央财政衔接以工代赈资金</t>
  </si>
  <si>
    <t>波密县嘎朗村民宿改造提升项目</t>
  </si>
  <si>
    <t>古乡嘎朗村</t>
  </si>
  <si>
    <t>民宿装饰工程1512.42㎡，总体给排水工程、电气工程等附属设施。
可行性、必要性：满足日益发展的旅游业带动的旅客需求，带动嘎朗村旅游经济创收，推进波密县嘎朗村旅游发展，构建和谐社会。
经营主体：古乡嘎朗村村委会
效益分析：带动当地群众84户466人，实现增收，其中脱贫户17户54人。</t>
  </si>
  <si>
    <t>续建</t>
  </si>
  <si>
    <t>2022.10</t>
  </si>
  <si>
    <t>2023.08</t>
  </si>
  <si>
    <t>中央财政衔接资金、自治区绩效奖励资金</t>
  </si>
  <si>
    <t>波密县多吉乡西巴村人畜分离建设项目</t>
  </si>
  <si>
    <t>多吉乡西巴村</t>
  </si>
  <si>
    <t>对多吉乡西巴村52户群众进行人畜分离。
可行性、必要性：改善农村人居环境是保障群众身体健康和生命安全的重要民生工程，同时进一步改善村容村貌，加快建设美丽宜居乡村，全面推进乡村振兴。
经营主体：多吉乡西巴村农户
效益分析：受益群众52户278人，实现增收。</t>
  </si>
  <si>
    <t>多吉乡人民政府</t>
  </si>
  <si>
    <t>丁增卓玛13908941327</t>
  </si>
  <si>
    <t>自治区绩效奖励资金</t>
  </si>
  <si>
    <t>波密县八盖乡竹玉、塔鲁、卧普村人畜分离建设项目</t>
  </si>
  <si>
    <t>八盖乡竹玉、塔鲁、卧普村</t>
  </si>
  <si>
    <t>对八盖乡竹玉、塔鲁、卧普村89户群众进行人畜分离。
可行性、必要性：改善农村人居环境是保障群众身体健康和生命安全的重要民生工程，同时进一步改善村容村貌，加快建设美丽宜居乡村，全面推进乡村振兴。
经营主体：八盖乡竹玉、塔鲁、卧普村农户
效益分析：受益群众89户495人，实现增收。</t>
  </si>
  <si>
    <t>八盖乡人民政府</t>
  </si>
  <si>
    <t>索朗次仁13989046633</t>
  </si>
  <si>
    <t>波密县易贡乡通加村古茶树保护和附属配套建设项目</t>
  </si>
  <si>
    <t>易贡乡通加村</t>
  </si>
  <si>
    <t>项目可行性：该项目建设可以有效保护十八军留下的老茶树，传承红色文化，赓续红色精神，同时能有效带动易贡油菜花、茶旅文化、自然风光、非遗波卓、易贡藏刀非遗文化等自然人文旅游资源开发，擦亮红色易贡品牌，助推打造桃花谷中茶满香，易贡环湖全域旅游美景环线，助力“波密旅游名县”建设，助推发展壮大村集体经济，带动本地农牧民群众就业，增加本地农牧民群众收入。
效益分析：对通加村十八军老茶树进行红色文化保护、持续传承和发扬“军民融合发展”的红色历史，以开发红色文化旅游和茶旅文化衍生的周边服务带动乡村发展，推动茶产业发展，带动群众参与茶叶种植、采摘、加工、制茶等技能培训和务工，让群众掌握一技之长，增加收入。</t>
  </si>
  <si>
    <t>易贡乡人民政府</t>
  </si>
  <si>
    <t>拉巴次仁13908944592</t>
  </si>
  <si>
    <t>中央财政扶持发展新型村集体经济资金</t>
  </si>
  <si>
    <t>波密县易贡乡格通村集体超市扩建项目</t>
  </si>
  <si>
    <t>易贡乡格通村</t>
  </si>
  <si>
    <t>项目可行性：易贡乡小集镇人口集中，干部群众消费需求明显，沿易贡湖对岸的易贡茶场衣食住行各项消费需求量大，自格通村集体超市开办以来，运行良好，收益明显；易贡湖整治、高海拔训练基地和国家级疗养基地建设即将开工建设，项目建设中广告制作的需求量大，同时，易贡乡、八盖乡、易贡茶厂每年也有大量的广告、宣传栏等制作需求，目前易贡附近没有广告服务公司，成立格通村广告服务公司能有效满足项目建设、乡镇、村级的广告、宣传栏等的需求。
效益分析：项目建设后，格通村集体超市在现有的2间门面上将扩大8间，同时，扩建广告服务公司1间，能供应小集镇干部群众、易贡茶厂、八盖乡西边3个村群众的日常消费，待易贡湖整治、高海拔训练基地和国家级疗养基地建设项目开工建设后，供应重大项目建设等的日常消费、广告服务需求，持续壮大村集体经济。</t>
  </si>
  <si>
    <t>(二)小型公益性基础设施类</t>
  </si>
  <si>
    <t>波密县玉许乡扎西岗村那青至仲麦村道路硬化项目</t>
  </si>
  <si>
    <t>玉许乡扎西岗村</t>
  </si>
  <si>
    <t>硬化村内道路5078㎡等</t>
  </si>
  <si>
    <t>波密县小康办</t>
  </si>
  <si>
    <t>王松泽13908945803</t>
  </si>
  <si>
    <t>波密县玉许乡帮肯村水电提升改造工程</t>
  </si>
  <si>
    <t>玉许乡帮肯村</t>
  </si>
  <si>
    <t xml:space="preserve">电线杆168根；强电井23座及相应的架空线路改造；原有变压器迁移2台；新建7mLED灯（45W）路灯110套；原有路灯拆除24套及相应的土石方工程；排污工程1项；饮水工程1项及相应的附属工程等。 </t>
  </si>
  <si>
    <t>波密县水利局</t>
  </si>
  <si>
    <t>索朗扎西13322542223</t>
  </si>
  <si>
    <t>波密县玉许乡帮肯村道路硬化项目</t>
  </si>
  <si>
    <t>通村路道路硬化面积13842.38㎡；入户路道路硬化7159.3㎡；道路平整1项；钢波形护栏2800m；片石挡墙546m；混凝土边沟450m及其他附属工程。</t>
  </si>
  <si>
    <t>波密县乡村振兴局</t>
  </si>
  <si>
    <t>白玛央宗17711944810</t>
  </si>
  <si>
    <t>中央财政衔接资金、自治区绩效奖励资金、市级衔接资金、县财政衔接资金</t>
  </si>
  <si>
    <t xml:space="preserve">    </t>
  </si>
  <si>
    <t>波密县扎木镇达兴村基础设施工程</t>
  </si>
  <si>
    <t>扎木镇达兴村</t>
  </si>
  <si>
    <t>新建道路硬化 5612㎡，新建碎石路面 52.47㎡，新建排水沟 560m</t>
  </si>
  <si>
    <t>波密县扎木镇人民政府</t>
  </si>
  <si>
    <t>洛桑18008949980</t>
  </si>
  <si>
    <t>波密县康玉乡达曲村基础设施工程</t>
  </si>
  <si>
    <t>康玉乡达曲村</t>
  </si>
  <si>
    <t>村道硬化12873.89㎡，排水明沟2073.14m，盖板沟54m，圆管涵2座及村内环境整治1项(含清理垃圾、土方填挖）。</t>
  </si>
  <si>
    <t>波密县康玉乡人民政府</t>
  </si>
  <si>
    <t>罗布次仁13638947755</t>
  </si>
  <si>
    <t>波密县扎木村生产生活基础设施建设项目</t>
  </si>
  <si>
    <t>扎木镇扎木村</t>
  </si>
  <si>
    <t>全村共修建通村公路1条共1785.419m,道路宽4m，总建设面积8296.59㎡等。</t>
  </si>
  <si>
    <t>波密县达大村线路改造项目</t>
  </si>
  <si>
    <t>多吉乡达大村</t>
  </si>
  <si>
    <t xml:space="preserve">线路部分,改造0.4kV线路路径长4.425km，采用架空绝缘导线,AC1kV,JKLYJ,70;电杆部分;新建锥形水泥杆,非预应力,法兰杆,12m,190mm,M，106根;拉线盘36块底盘2块,卡盘4块,高压设备;新建1台变压器SH15-200kVA,高压熔断器3台,交流避雷器 3台, JP柜200kVA 1面,改造单相用户50户（含户内线路改造）,单相入户线（布电线,BV6）1000m,户内主线布电线（BV6）5000m,单相入户线布电线（BV,铜,2.5）33500m,单相计量表箱50台,PVC保护管18500m
</t>
  </si>
  <si>
    <t>波密县多吉乡人民政府</t>
  </si>
  <si>
    <t>多吉乡德吉村（武巴自然村）村道改扩建项目</t>
  </si>
  <si>
    <t>多吉乡德吉村</t>
  </si>
  <si>
    <t>改扩建村道1360m，宽度4m及附属设施</t>
  </si>
  <si>
    <t>波密县康玉乡宗热村基础设施工程</t>
  </si>
  <si>
    <t>康玉乡宗热村</t>
  </si>
  <si>
    <t>村内道路硬化6012.45㎡,排水明沟611.36m,盖板沟404.26m,水渠1095.76m,网围栏389.49m,钢筋笼120.7m及村内环境整治。</t>
  </si>
  <si>
    <t>中央以工代赈资金</t>
  </si>
  <si>
    <t>波密县扎木镇达兴桥改建工程</t>
  </si>
  <si>
    <t>路基工程 2360.60m³，路面工程 454.70㎡，桥梁涵洞工程中钢桁架桥1座，标志牌8块等。</t>
  </si>
  <si>
    <t>波密县交通运输局</t>
  </si>
  <si>
    <t>次仁顿珠18308021234</t>
  </si>
  <si>
    <t>波密县古乡雪瓦卡村饮水改扩建工程</t>
  </si>
  <si>
    <t>古乡雪瓦卡村</t>
  </si>
  <si>
    <t>主要建设内容为新建取水建筑物1座，过滤池1座，输水管道3179.7m，其中：明管长度3081.8m、过冲沟简支梁架空管道14.0m、索道架空管道83.9m，闸阀井16个。</t>
  </si>
  <si>
    <t>波密县古乡人民政府</t>
  </si>
  <si>
    <t>旦增13989949964</t>
  </si>
  <si>
    <t>波密县多吉乡帕雄村拦河坝项目</t>
  </si>
  <si>
    <t>多吉乡帕雄村</t>
  </si>
  <si>
    <t>修建高2.3m、长500m拦河坝、河道清淤及配套附属工程</t>
  </si>
  <si>
    <t>波密县康玉乡达曲村山洪沟治理工程</t>
  </si>
  <si>
    <t>新建防洪堤总长1065m，其中左岸段512m，右岸段553m。全段采用重力式C20毛石混凝土结构，堤顶宽度2.5m，基础埋深1.5m，堤身高1.8m，基础迎水面铅丝石笼护脚1065m；新建过路涵4座。</t>
  </si>
  <si>
    <t>波密县民宗局</t>
  </si>
  <si>
    <t>于云波13518942802</t>
  </si>
  <si>
    <t>中央财政衔接资金、中央少数民族发展资金、自治区绩效奖励资金</t>
  </si>
  <si>
    <t>林芝市易贡乡通加村通麦村水质提升工程</t>
  </si>
  <si>
    <t>新建取水枢纽1座，新建闸阀井1座，新建挡墙20米，新建净水室1座（含2套净水设备），新建40m冲沙管，型号为DN110PE管（1.0Mpa），新建80m饮水管型号为DN160管（1Mpa）,新建80m饮水管型号为DN200PE管（1.0Mpa）,新增DN25入户防冻水表112个，新建DN315总水表1个等。</t>
  </si>
  <si>
    <t>（三）宜居宜业和美村庄类</t>
  </si>
  <si>
    <t>波密县倾多镇栋曲村整村推进项目</t>
  </si>
  <si>
    <t>倾多镇栋曲村</t>
  </si>
  <si>
    <t xml:space="preserve"> 土石方工程1项；新建混凝土道路16765㎡；宅间道路9919.2㎡；排水沟工程3228m；挡墙工程340m及其他附属工程等。</t>
  </si>
  <si>
    <t>中央财政衔接资金、市级衔接资金、县财政衔接资金</t>
  </si>
  <si>
    <t>波密县松宗镇多格村整村推进项目</t>
  </si>
  <si>
    <t>松宗镇多格村</t>
  </si>
  <si>
    <t xml:space="preserve"> 路基防护工程3500.6㎡；土石方工程1项；清表工程11184.9m³；道路工程33181.9㎡；新建混凝土边沟3670m；新建管涵108m；交通设施工程1项；架空路线1项及其他附属工程等。</t>
  </si>
  <si>
    <t>波密县松宗镇人民政府</t>
  </si>
  <si>
    <t>克珠18889045558</t>
  </si>
  <si>
    <t>波密县倾多镇达龙村整村推进项目</t>
  </si>
  <si>
    <t>倾多镇达龙村</t>
  </si>
  <si>
    <t xml:space="preserve"> 公厕32.39㎡；排水沟工程6042m；土石方工程17220m³；新建混凝土道路40034㎡；宅间道路8312㎡；圆管涵133m；挡墙工程1330m；锚杆支护2480㎡；植草护坡6576㎡；路灯工程90盏；指示牌工程4个；交安工程1项；总体给排水工程1项；总体电气工程1项等其他附属设施工程。</t>
  </si>
  <si>
    <t>中央财政衔接资金、自治区绩效奖励资金、县财政衔接资金</t>
  </si>
  <si>
    <t>波密县松宗镇岗巴村人居环境整治项目</t>
  </si>
  <si>
    <t>松宗镇岗巴村</t>
  </si>
  <si>
    <t xml:space="preserve">新建沥青混凝土路面4301㎡,路面硬化2556.10㎡,路边沟437m,太阳能路灯83盏，检查井49座，沉泥井21座，跃水井85座，一体化污水处理设备1套，调节池1座，化粪池1座，污泥池1座，清水消毒池1座，跨公路涵9处，挡土墙（堤防）36.5m,站内场地平整及挡墙水沟34.8m,接原入户池31处，设备供电，跨河渡槽及相应的管道、管线，设备安装、保温、土石方工程等其它附属工程。
</t>
  </si>
  <si>
    <t>波密县住房和城乡建设局</t>
  </si>
  <si>
    <t>旺青格堆13549042883</t>
  </si>
  <si>
    <t>波密县2022年、2023年树立农牧民新风貌行动补助资金</t>
  </si>
  <si>
    <t>对37个行政村开展农牧民新风貌进行补助</t>
  </si>
  <si>
    <t>各乡镇人民政府</t>
  </si>
  <si>
    <t>各乡镇乡（镇）长</t>
  </si>
  <si>
    <t>自治区绩效奖励资金、市级衔接资金</t>
  </si>
  <si>
    <t>（四）人居环境整治类</t>
  </si>
  <si>
    <t>波密县扎木镇通木村人居环境整治项目</t>
  </si>
  <si>
    <t>扎木镇通木村</t>
  </si>
  <si>
    <t>道路硬化5293.30㎡,太阳能路灯安装41盏，勾臂垃圾桶安装工程10个，排气井2座，阀门井22座，排泥井3座，DN110钢丝网骨架塑料聚乙烯管1023m,DN63钢丝网骨架塑料聚乙烯管334.19m,入户线路整治工程1项，土石方工程及其它附属工程。</t>
  </si>
  <si>
    <t>波密县多吉乡帕雄村人居环境整治项目</t>
  </si>
  <si>
    <t>改造10kV线路路径长1.506km，采用架空绝缘导线,AC10kV,JKLYJ,70，;改造0.4kV线路路径长4.559km，采用架空绝缘导线,AC1kV,JKLYJ,70;新建锥形水泥杆,非预应力,法兰杆,12m,190mm,M，137根;拉线盘66块;底盘4块;卡盘8块;新建1台变压器SH15-200kVA（包含铁附件）;跌落式熔断器6台;交流避雷器6台;JP柜100kVA1面;JP柜200kVA1面;改造单相用户60户（其中帕雄村47户，兴登村13户）;单相下户线JKLYJ-1kV-16 3000m;单相入户线布电线,BV6,1300m;绑扎线BV-4mm²  936m;PVC保护管φ32  300m;单相计量表箱60台;新立路灯50套;新建垃圾点2个，垃圾桶80个</t>
  </si>
  <si>
    <t>波密县多吉乡西巴村人居环境整治项目</t>
  </si>
  <si>
    <t>入户巷道11处，总长2614.909m(7844.727平m)，道路宽3m，新建入户硬化37处（2639.025平m），总计修建硬化10483.752平m；新建垃圾收集箱两处
；改造现有损坏给水设施：拆除并新建取水口1座（含过渡池），拆除并新建减压池1座，原波纹管更换为PE管5m（DN315/1.6Mpa），修建净空40*40cm砼渠道8m，修建沉砂池1座，修建1座蓄水池，已成管道埋设247m，已成蓄水池1座（4*4m）增设盖板。</t>
  </si>
  <si>
    <t>波密县扎木镇娘那村人居环境整治项目</t>
  </si>
  <si>
    <t>扎木镇娘那村</t>
  </si>
  <si>
    <t>桥梁工程308㎡，行车道1144㎡，入户路2923㎡，道路修复1552㎡，路肩墙30m,标志牌4块，给水管网4600m，道路破坏及修复3300㎡，新建路灯10盏，路灯维修28盏，蓄水池1项等其他附属工程。</t>
  </si>
  <si>
    <t>波密县玉许乡达拉村人居环境整治项目</t>
  </si>
  <si>
    <t>玉许乡达拉村</t>
  </si>
  <si>
    <t xml:space="preserve">路面硬化2328.76㎡,道路破除及恢复1411. 10㎡,DN600钢筋砼管12m,DN300钢筋砼管98. 4m,路边沟684m,挡土墙100m,6m高太阳能路灯50盏，线路改造1项，排污工程1城，土石方工程1项目等其它附属工程。
</t>
  </si>
  <si>
    <t>波密县玉许乡热西村人居环境整治项目</t>
  </si>
  <si>
    <t>玉许乡热西村</t>
  </si>
  <si>
    <t xml:space="preserve">入户道路硬化8840.30㎡,函洞工程14m，新建6m高太阳能路灯88盏，4m高太阳能路灯98盏，电杆42根（含12根已有电杆），安装315KV、250KVA高原型变压器各1台，46户户内照明强电线路改造，46户人居环境整治等其它附属工程
</t>
  </si>
  <si>
    <t>中央财政衔接资金、市级衔接资金</t>
  </si>
  <si>
    <t>波密县玉许乡沙仁村人居环境整治项目</t>
  </si>
  <si>
    <t>玉许乡沙仁村</t>
  </si>
  <si>
    <t>新建混凝土道路6699.92㎡,宅间道路2610.46㎡,排水沟工程3607.84m,DN100球墨铸铁给水管2736m,闸门井5座，DN500双壁缠绕波纹管555m,DN400双壁缠绕波纹管600m,DN300双壁缠绕波纹管3608m,DN200双壁缠绕波纹管1560m,污水检查井213座，100m3化粪池3座，交安工程1项，土石方工程1项等其它附属工程。</t>
  </si>
  <si>
    <t>波密县八盖乡雄吉村人居环境整治项目</t>
  </si>
  <si>
    <t>八盖乡雄吉村</t>
  </si>
  <si>
    <t xml:space="preserve">排污工程1项；人畜分离大门工程42户；人畜分离点补贴46户，以及其他附属工程等。                         </t>
  </si>
  <si>
    <t>中央财政衔接资金、自治区绩效奖励资金、其他资金</t>
  </si>
  <si>
    <t>波密县玉普乡格巴村人居环境整治项目</t>
  </si>
  <si>
    <t>玉普乡格巴村</t>
  </si>
  <si>
    <t>新建农田灌溉水渠5174m，维修破损渠道1项，新建太阳能路灯100盏及太阳能路灯修复30盏，引水管道保护600m及给水管维修更换300m,新建蓄水池1座及更换阀门、水池清淤等内容，更换315KVA变压器1台，DN200PE管156m，取水坝、沉砂池、转换池、分水口各1座，穿路管涵8处，路面硬化1106. 42㎡,DN500钢筋混凝土管11m等其它附属工程。</t>
  </si>
  <si>
    <t>（五）生态岗位补助类</t>
  </si>
  <si>
    <t>波密县生态岗位人员补助</t>
  </si>
  <si>
    <t>波密县10个乡镇的84个行政村，为生态岗位人员发放补助。</t>
  </si>
  <si>
    <t>波密县林草局</t>
  </si>
  <si>
    <t>贡布18389041333</t>
  </si>
  <si>
    <t>中央林业草原生态保护恢复资金、农村公路养护自治区级配套资金、生态环保岗位补助资金</t>
  </si>
  <si>
    <t>（六）其他类（含：贷款贴息、跨区域就业补助、帮扶车间补助等）</t>
  </si>
  <si>
    <t>扶贫贷款贴息资金</t>
  </si>
  <si>
    <t>扶贫贷款贴息资金。</t>
  </si>
  <si>
    <t>中央财政衔接资金</t>
  </si>
  <si>
    <t>波密县偏远乡村生活垃圾处理试点项目</t>
  </si>
  <si>
    <t>玉普乡阿西村</t>
  </si>
  <si>
    <t>垃圾处理设备用房117.76㎡，总体电气工程1项，混凝土铺地103.5㎡，新建围墙42.36m及其他附属设施等。</t>
  </si>
  <si>
    <t>自治区衔接资金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</si>
</sst>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yyyy&quot;年&quot;m&quot;月&quot;d&quot;日&quot;;@"/>
    <numFmt numFmtId="179" formatCode="0.0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6"/>
      <name val="方正小标宋简体"/>
      <charset val="134"/>
    </font>
    <font>
      <sz val="26"/>
      <name val="Times New Roman"/>
      <charset val="0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/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4" fillId="0" borderId="0">
      <protection locked="0"/>
    </xf>
    <xf numFmtId="0" fontId="26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34" applyNumberFormat="1" applyFont="1" applyFill="1" applyBorder="1" applyAlignment="1" applyProtection="1">
      <alignment horizontal="center" vertical="center" wrapText="1"/>
    </xf>
    <xf numFmtId="0" fontId="10" fillId="0" borderId="0" xfId="34" applyNumberFormat="1" applyFont="1" applyFill="1" applyBorder="1" applyAlignment="1" applyProtection="1">
      <alignment horizontal="center" vertical="center" wrapText="1"/>
    </xf>
    <xf numFmtId="0" fontId="10" fillId="2" borderId="0" xfId="34" applyNumberFormat="1" applyFont="1" applyFill="1" applyBorder="1" applyAlignment="1" applyProtection="1">
      <alignment horizontal="center" vertical="center" wrapText="1"/>
    </xf>
    <xf numFmtId="0" fontId="11" fillId="0" borderId="0" xfId="34" applyNumberFormat="1" applyFont="1" applyFill="1" applyBorder="1" applyAlignment="1" applyProtection="1">
      <alignment horizontal="left" vertical="center" wrapText="1"/>
    </xf>
    <xf numFmtId="0" fontId="11" fillId="0" borderId="0" xfId="34" applyNumberFormat="1" applyFont="1" applyFill="1" applyBorder="1" applyAlignment="1" applyProtection="1">
      <alignment horizontal="center" vertical="center" wrapText="1"/>
    </xf>
    <xf numFmtId="0" fontId="11" fillId="2" borderId="0" xfId="34" applyNumberFormat="1" applyFont="1" applyFill="1" applyBorder="1" applyAlignment="1" applyProtection="1">
      <alignment horizontal="center" vertical="center" wrapText="1"/>
    </xf>
    <xf numFmtId="0" fontId="11" fillId="0" borderId="1" xfId="34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34" applyNumberFormat="1" applyFont="1" applyFill="1" applyBorder="1" applyAlignment="1" applyProtection="1">
      <alignment horizontal="center" vertical="center" wrapText="1"/>
    </xf>
    <xf numFmtId="0" fontId="11" fillId="2" borderId="1" xfId="34" applyNumberFormat="1" applyFont="1" applyFill="1" applyBorder="1" applyAlignment="1" applyProtection="1">
      <alignment horizontal="center" vertical="center" wrapText="1"/>
    </xf>
    <xf numFmtId="0" fontId="11" fillId="0" borderId="3" xfId="34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3" fillId="0" borderId="1" xfId="5" applyNumberFormat="1" applyFont="1" applyFill="1" applyBorder="1" applyAlignment="1" applyProtection="1">
      <alignment horizontal="center" vertical="center" wrapText="1"/>
    </xf>
    <xf numFmtId="178" fontId="10" fillId="2" borderId="0" xfId="34" applyNumberFormat="1" applyFont="1" applyFill="1" applyBorder="1" applyAlignment="1" applyProtection="1">
      <alignment horizontal="center" vertical="center" wrapText="1"/>
    </xf>
    <xf numFmtId="178" fontId="10" fillId="0" borderId="0" xfId="34" applyNumberFormat="1" applyFont="1" applyFill="1" applyBorder="1" applyAlignment="1" applyProtection="1">
      <alignment horizontal="center" vertical="center" wrapText="1"/>
    </xf>
    <xf numFmtId="178" fontId="11" fillId="2" borderId="0" xfId="34" applyNumberFormat="1" applyFont="1" applyFill="1" applyBorder="1" applyAlignment="1" applyProtection="1">
      <alignment horizontal="center" vertical="center" wrapText="1"/>
    </xf>
    <xf numFmtId="178" fontId="11" fillId="2" borderId="1" xfId="34" applyNumberFormat="1" applyFont="1" applyFill="1" applyBorder="1" applyAlignment="1" applyProtection="1">
      <alignment horizontal="center" vertical="center" wrapText="1"/>
    </xf>
    <xf numFmtId="178" fontId="11" fillId="2" borderId="2" xfId="34" applyNumberFormat="1" applyFont="1" applyFill="1" applyBorder="1" applyAlignment="1" applyProtection="1">
      <alignment horizontal="center" vertical="center" wrapText="1"/>
    </xf>
    <xf numFmtId="178" fontId="11" fillId="2" borderId="3" xfId="34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7" fontId="3" fillId="2" borderId="1" xfId="5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77" fontId="10" fillId="0" borderId="0" xfId="3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7" fontId="11" fillId="0" borderId="0" xfId="34" applyNumberFormat="1" applyFont="1" applyFill="1" applyBorder="1" applyAlignment="1" applyProtection="1">
      <alignment horizontal="center" vertical="center" wrapText="1"/>
    </xf>
    <xf numFmtId="176" fontId="11" fillId="0" borderId="0" xfId="34" applyNumberFormat="1" applyFont="1" applyFill="1" applyAlignment="1" applyProtection="1">
      <alignment horizontal="center" vertical="center" wrapText="1"/>
    </xf>
    <xf numFmtId="177" fontId="11" fillId="0" borderId="1" xfId="34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3" fillId="0" borderId="1" xfId="34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179070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51</xdr:row>
      <xdr:rowOff>0</xdr:rowOff>
    </xdr:from>
    <xdr:to>
      <xdr:col>1</xdr:col>
      <xdr:colOff>227330</xdr:colOff>
      <xdr:row>51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7060" y="3607625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51</xdr:row>
      <xdr:rowOff>0</xdr:rowOff>
    </xdr:from>
    <xdr:to>
      <xdr:col>1</xdr:col>
      <xdr:colOff>248285</xdr:colOff>
      <xdr:row>51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220" y="3607625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1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19" name="图片 1818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1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1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1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1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1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1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1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1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1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1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1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1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1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2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2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2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2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2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2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2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2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2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2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2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980" name="图片 2979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2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2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2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3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3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3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826135</xdr:colOff>
      <xdr:row>31</xdr:row>
      <xdr:rowOff>177165</xdr:rowOff>
    </xdr:to>
    <xdr:pic>
      <xdr:nvPicPr>
        <xdr:cNvPr id="3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828040</xdr:colOff>
      <xdr:row>31</xdr:row>
      <xdr:rowOff>177165</xdr:rowOff>
    </xdr:to>
    <xdr:pic>
      <xdr:nvPicPr>
        <xdr:cNvPr id="3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177165</xdr:rowOff>
    </xdr:to>
    <xdr:pic>
      <xdr:nvPicPr>
        <xdr:cNvPr id="3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189865</xdr:rowOff>
    </xdr:to>
    <xdr:pic>
      <xdr:nvPicPr>
        <xdr:cNvPr id="3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156210</xdr:rowOff>
    </xdr:to>
    <xdr:pic>
      <xdr:nvPicPr>
        <xdr:cNvPr id="3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185420</xdr:rowOff>
    </xdr:to>
    <xdr:pic>
      <xdr:nvPicPr>
        <xdr:cNvPr id="3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164465</xdr:rowOff>
    </xdr:to>
    <xdr:pic>
      <xdr:nvPicPr>
        <xdr:cNvPr id="3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160020</xdr:rowOff>
    </xdr:to>
    <xdr:pic>
      <xdr:nvPicPr>
        <xdr:cNvPr id="3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151765</xdr:rowOff>
    </xdr:to>
    <xdr:pic>
      <xdr:nvPicPr>
        <xdr:cNvPr id="3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31</xdr:row>
      <xdr:rowOff>0</xdr:rowOff>
    </xdr:from>
    <xdr:to>
      <xdr:col>3</xdr:col>
      <xdr:colOff>821055</xdr:colOff>
      <xdr:row>31</xdr:row>
      <xdr:rowOff>172720</xdr:rowOff>
    </xdr:to>
    <xdr:pic>
      <xdr:nvPicPr>
        <xdr:cNvPr id="3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213741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168910</xdr:rowOff>
    </xdr:to>
    <xdr:pic>
      <xdr:nvPicPr>
        <xdr:cNvPr id="3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824230</xdr:colOff>
      <xdr:row>31</xdr:row>
      <xdr:rowOff>172720</xdr:rowOff>
    </xdr:to>
    <xdr:pic>
      <xdr:nvPicPr>
        <xdr:cNvPr id="3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31</xdr:row>
      <xdr:rowOff>0</xdr:rowOff>
    </xdr:from>
    <xdr:to>
      <xdr:col>3</xdr:col>
      <xdr:colOff>826770</xdr:colOff>
      <xdr:row>31</xdr:row>
      <xdr:rowOff>172720</xdr:rowOff>
    </xdr:to>
    <xdr:pic>
      <xdr:nvPicPr>
        <xdr:cNvPr id="3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213741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31</xdr:row>
      <xdr:rowOff>0</xdr:rowOff>
    </xdr:from>
    <xdr:to>
      <xdr:col>3</xdr:col>
      <xdr:colOff>920750</xdr:colOff>
      <xdr:row>31</xdr:row>
      <xdr:rowOff>172720</xdr:rowOff>
    </xdr:to>
    <xdr:pic>
      <xdr:nvPicPr>
        <xdr:cNvPr id="3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21374100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3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3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3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3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3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3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3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3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3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3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3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3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3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3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4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3" name="图片 4842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4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4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4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4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4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4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4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4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4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4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4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4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4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5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5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5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5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5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5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5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5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5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5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5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5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5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5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004" name="图片 6003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826135</xdr:colOff>
      <xdr:row>22</xdr:row>
      <xdr:rowOff>177165</xdr:rowOff>
    </xdr:to>
    <xdr:pic>
      <xdr:nvPicPr>
        <xdr:cNvPr id="6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828040</xdr:colOff>
      <xdr:row>22</xdr:row>
      <xdr:rowOff>177165</xdr:rowOff>
    </xdr:to>
    <xdr:pic>
      <xdr:nvPicPr>
        <xdr:cNvPr id="6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0" name="图片 6359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3</xdr:col>
      <xdr:colOff>821055</xdr:colOff>
      <xdr:row>22</xdr:row>
      <xdr:rowOff>172720</xdr:rowOff>
    </xdr:to>
    <xdr:pic>
      <xdr:nvPicPr>
        <xdr:cNvPr id="6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3</xdr:col>
      <xdr:colOff>824230</xdr:colOff>
      <xdr:row>22</xdr:row>
      <xdr:rowOff>172720</xdr:rowOff>
    </xdr:to>
    <xdr:pic>
      <xdr:nvPicPr>
        <xdr:cNvPr id="6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22</xdr:row>
      <xdr:rowOff>0</xdr:rowOff>
    </xdr:from>
    <xdr:to>
      <xdr:col>3</xdr:col>
      <xdr:colOff>826770</xdr:colOff>
      <xdr:row>22</xdr:row>
      <xdr:rowOff>172720</xdr:rowOff>
    </xdr:to>
    <xdr:pic>
      <xdr:nvPicPr>
        <xdr:cNvPr id="6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4360" y="15227300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0" name="图片 6759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6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6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6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6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6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6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6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6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6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7" name="图片 7686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7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7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7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7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7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7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7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7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7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8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36900" y="15227300"/>
          <a:ext cx="40132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8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177165</xdr:rowOff>
    </xdr:to>
    <xdr:pic>
      <xdr:nvPicPr>
        <xdr:cNvPr id="8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8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8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8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8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189865</xdr:rowOff>
    </xdr:to>
    <xdr:pic>
      <xdr:nvPicPr>
        <xdr:cNvPr id="8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8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2" name="图片 9011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9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156210</xdr:rowOff>
    </xdr:to>
    <xdr:pic>
      <xdr:nvPicPr>
        <xdr:cNvPr id="9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185420</xdr:rowOff>
    </xdr:to>
    <xdr:pic>
      <xdr:nvPicPr>
        <xdr:cNvPr id="9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9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164465</xdr:rowOff>
    </xdr:to>
    <xdr:pic>
      <xdr:nvPicPr>
        <xdr:cNvPr id="9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9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160020</xdr:rowOff>
    </xdr:to>
    <xdr:pic>
      <xdr:nvPicPr>
        <xdr:cNvPr id="9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9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151765</xdr:rowOff>
    </xdr:to>
    <xdr:pic>
      <xdr:nvPicPr>
        <xdr:cNvPr id="9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168910</xdr:rowOff>
    </xdr:to>
    <xdr:pic>
      <xdr:nvPicPr>
        <xdr:cNvPr id="9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22</xdr:row>
      <xdr:rowOff>0</xdr:rowOff>
    </xdr:from>
    <xdr:to>
      <xdr:col>4</xdr:col>
      <xdr:colOff>0</xdr:colOff>
      <xdr:row>22</xdr:row>
      <xdr:rowOff>172720</xdr:rowOff>
    </xdr:to>
    <xdr:pic>
      <xdr:nvPicPr>
        <xdr:cNvPr id="9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154680" y="15227300"/>
          <a:ext cx="383540" cy="172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3"/>
  <sheetViews>
    <sheetView tabSelected="1" zoomScale="80" zoomScaleNormal="80" topLeftCell="E1" workbookViewId="0">
      <selection activeCell="Q9" sqref="Q9"/>
    </sheetView>
  </sheetViews>
  <sheetFormatPr defaultColWidth="9" defaultRowHeight="22.5"/>
  <cols>
    <col min="1" max="1" width="6.59166666666667" style="6" customWidth="1"/>
    <col min="2" max="2" width="9.30833333333333" style="7" customWidth="1"/>
    <col min="3" max="3" width="17.9083333333333" style="7" customWidth="1"/>
    <col min="4" max="4" width="12.625" style="7" customWidth="1"/>
    <col min="5" max="5" width="54.9916666666667" style="6" customWidth="1"/>
    <col min="6" max="6" width="9.43333333333333" style="6" customWidth="1"/>
    <col min="7" max="7" width="12.625" style="6" customWidth="1"/>
    <col min="8" max="8" width="10.625" style="6" customWidth="1"/>
    <col min="9" max="9" width="8.625" style="8" customWidth="1"/>
    <col min="10" max="10" width="9.375" style="8" customWidth="1"/>
    <col min="11" max="11" width="22.9583333333333" style="6" customWidth="1"/>
    <col min="12" max="14" width="12.875" style="6" customWidth="1"/>
    <col min="15" max="15" width="10.625" style="9" customWidth="1"/>
    <col min="16" max="17" width="12.625" style="6" customWidth="1"/>
    <col min="18" max="21" width="7" style="10" customWidth="1"/>
    <col min="22" max="22" width="10.5333333333333" style="11" customWidth="1"/>
    <col min="23" max="23" width="7.15833333333333" style="6" customWidth="1"/>
    <col min="24" max="24" width="7.14166666666667" style="1" customWidth="1"/>
    <col min="25" max="25" width="14.275" style="1" customWidth="1"/>
    <col min="26" max="26" width="11.7833333333333" style="1" customWidth="1"/>
    <col min="27" max="27" width="15.1583333333333" style="1" customWidth="1"/>
    <col min="28" max="28" width="9.525" style="1" customWidth="1"/>
    <col min="29" max="16380" width="9" style="1"/>
    <col min="16381" max="16384" width="9" style="12"/>
  </cols>
  <sheetData>
    <row r="1" s="1" customFormat="1" ht="18" customHeight="1" spans="1:23">
      <c r="A1" s="13" t="s">
        <v>0</v>
      </c>
      <c r="B1" s="13"/>
      <c r="C1" s="13"/>
      <c r="D1" s="13"/>
      <c r="E1" s="6"/>
      <c r="F1" s="6"/>
      <c r="G1" s="6"/>
      <c r="H1" s="6"/>
      <c r="I1" s="8"/>
      <c r="J1" s="8"/>
      <c r="K1" s="6"/>
      <c r="L1" s="6"/>
      <c r="M1" s="6"/>
      <c r="N1" s="6"/>
      <c r="O1" s="9"/>
      <c r="P1" s="6"/>
      <c r="Q1" s="6"/>
      <c r="R1" s="10"/>
      <c r="S1" s="10"/>
      <c r="T1" s="10"/>
      <c r="U1" s="10"/>
      <c r="V1" s="11"/>
      <c r="W1" s="6"/>
    </row>
    <row r="2" s="1" customFormat="1" ht="47.1" customHeight="1" spans="1:23">
      <c r="A2" s="14" t="s">
        <v>1</v>
      </c>
      <c r="B2" s="15"/>
      <c r="C2" s="15"/>
      <c r="D2" s="15"/>
      <c r="E2" s="15"/>
      <c r="F2" s="15"/>
      <c r="G2" s="16"/>
      <c r="H2" s="16"/>
      <c r="I2" s="48"/>
      <c r="J2" s="48"/>
      <c r="K2" s="49"/>
      <c r="L2" s="15"/>
      <c r="M2" s="15"/>
      <c r="N2" s="15"/>
      <c r="O2" s="16"/>
      <c r="P2" s="15"/>
      <c r="Q2" s="15"/>
      <c r="R2" s="15"/>
      <c r="S2" s="15"/>
      <c r="T2" s="15"/>
      <c r="U2" s="15"/>
      <c r="V2" s="71"/>
      <c r="W2" s="72"/>
    </row>
    <row r="3" s="1" customFormat="1" ht="16" customHeight="1" spans="1:23">
      <c r="A3" s="17"/>
      <c r="B3" s="17"/>
      <c r="C3" s="17"/>
      <c r="D3" s="17"/>
      <c r="E3" s="18"/>
      <c r="F3" s="18"/>
      <c r="G3" s="19"/>
      <c r="H3" s="19"/>
      <c r="I3" s="50"/>
      <c r="J3" s="50"/>
      <c r="K3" s="18"/>
      <c r="L3" s="18"/>
      <c r="M3" s="18"/>
      <c r="N3" s="18"/>
      <c r="O3" s="19"/>
      <c r="P3" s="18"/>
      <c r="Q3" s="18"/>
      <c r="R3" s="18"/>
      <c r="S3" s="18"/>
      <c r="T3" s="18"/>
      <c r="U3" s="18"/>
      <c r="V3" s="73"/>
      <c r="W3" s="74"/>
    </row>
    <row r="4" s="1" customFormat="1" ht="40.7" customHeight="1" spans="1:30">
      <c r="A4" s="20" t="s">
        <v>2</v>
      </c>
      <c r="B4" s="20" t="s">
        <v>3</v>
      </c>
      <c r="C4" s="21" t="s">
        <v>4</v>
      </c>
      <c r="D4" s="20" t="s">
        <v>5</v>
      </c>
      <c r="E4" s="20" t="s">
        <v>6</v>
      </c>
      <c r="F4" s="22" t="s">
        <v>7</v>
      </c>
      <c r="G4" s="23" t="s">
        <v>8</v>
      </c>
      <c r="H4" s="23" t="s">
        <v>9</v>
      </c>
      <c r="I4" s="51" t="s">
        <v>10</v>
      </c>
      <c r="J4" s="52" t="s">
        <v>11</v>
      </c>
      <c r="K4" s="20" t="s">
        <v>12</v>
      </c>
      <c r="L4" s="20"/>
      <c r="M4" s="20" t="s">
        <v>13</v>
      </c>
      <c r="N4" s="20"/>
      <c r="O4" s="23"/>
      <c r="P4" s="20"/>
      <c r="Q4" s="20"/>
      <c r="R4" s="20"/>
      <c r="S4" s="20"/>
      <c r="T4" s="20"/>
      <c r="U4" s="20"/>
      <c r="V4" s="75" t="s">
        <v>14</v>
      </c>
      <c r="W4" s="20" t="s">
        <v>15</v>
      </c>
      <c r="X4" s="18"/>
      <c r="Y4" s="81"/>
      <c r="Z4" s="81"/>
      <c r="AA4" s="82"/>
      <c r="AB4" s="83"/>
      <c r="AC4" s="84"/>
      <c r="AD4" s="84"/>
    </row>
    <row r="5" s="1" customFormat="1" ht="78.2" customHeight="1" spans="1:30">
      <c r="A5" s="20"/>
      <c r="B5" s="20"/>
      <c r="C5" s="21"/>
      <c r="D5" s="20"/>
      <c r="E5" s="20"/>
      <c r="F5" s="24"/>
      <c r="G5" s="23"/>
      <c r="H5" s="23"/>
      <c r="I5" s="51"/>
      <c r="J5" s="53"/>
      <c r="K5" s="20" t="s">
        <v>16</v>
      </c>
      <c r="L5" s="20" t="s">
        <v>17</v>
      </c>
      <c r="M5" s="20" t="s">
        <v>18</v>
      </c>
      <c r="N5" s="20" t="s">
        <v>19</v>
      </c>
      <c r="O5" s="23" t="s">
        <v>20</v>
      </c>
      <c r="P5" s="20" t="s">
        <v>21</v>
      </c>
      <c r="Q5" s="20" t="s">
        <v>22</v>
      </c>
      <c r="R5" s="20" t="s">
        <v>23</v>
      </c>
      <c r="S5" s="20" t="s">
        <v>24</v>
      </c>
      <c r="T5" s="20" t="s">
        <v>25</v>
      </c>
      <c r="U5" s="20" t="s">
        <v>26</v>
      </c>
      <c r="V5" s="75"/>
      <c r="W5" s="20"/>
      <c r="X5" s="18"/>
      <c r="Y5" s="81"/>
      <c r="Z5" s="81"/>
      <c r="AA5" s="82"/>
      <c r="AB5" s="83"/>
      <c r="AC5" s="84"/>
      <c r="AD5" s="84"/>
    </row>
    <row r="6" s="2" customFormat="1" ht="36" customHeight="1" spans="1:23">
      <c r="A6" s="25" t="s">
        <v>27</v>
      </c>
      <c r="B6" s="25"/>
      <c r="C6" s="25"/>
      <c r="D6" s="25"/>
      <c r="E6" s="26">
        <f>E7+E38+E17+E32+E48+E50</f>
        <v>40</v>
      </c>
      <c r="F6" s="26"/>
      <c r="G6" s="26"/>
      <c r="H6" s="26"/>
      <c r="I6" s="54"/>
      <c r="J6" s="54"/>
      <c r="K6" s="26"/>
      <c r="L6" s="55">
        <f t="shared" ref="L6:R6" si="0">L7+L38+L17+L32+L48+L50</f>
        <v>25786.93</v>
      </c>
      <c r="M6" s="55">
        <f t="shared" si="0"/>
        <v>25786.93</v>
      </c>
      <c r="N6" s="26">
        <f t="shared" si="0"/>
        <v>17136.7</v>
      </c>
      <c r="O6" s="56">
        <f t="shared" si="0"/>
        <v>5535.23</v>
      </c>
      <c r="P6" s="55">
        <f t="shared" si="0"/>
        <v>1340</v>
      </c>
      <c r="Q6" s="76">
        <f t="shared" si="0"/>
        <v>1575</v>
      </c>
      <c r="R6" s="26">
        <f t="shared" si="0"/>
        <v>0</v>
      </c>
      <c r="S6" s="26">
        <f>S7+S38+S17+S32+S50</f>
        <v>0</v>
      </c>
      <c r="T6" s="26">
        <f>T7+T38+T17+T32+T48+T50</f>
        <v>0</v>
      </c>
      <c r="U6" s="26">
        <f>U7+U38+U17+U32+U48+U50</f>
        <v>200</v>
      </c>
      <c r="V6" s="77"/>
      <c r="W6" s="26"/>
    </row>
    <row r="7" s="2" customFormat="1" ht="36" customHeight="1" spans="1:23">
      <c r="A7" s="26" t="s">
        <v>28</v>
      </c>
      <c r="B7" s="26"/>
      <c r="C7" s="26"/>
      <c r="D7" s="26"/>
      <c r="E7" s="26">
        <v>9</v>
      </c>
      <c r="F7" s="26"/>
      <c r="G7" s="26"/>
      <c r="H7" s="26"/>
      <c r="I7" s="54"/>
      <c r="J7" s="54"/>
      <c r="K7" s="26"/>
      <c r="L7" s="26">
        <f t="shared" ref="L7:Z7" si="1">SUM(L8:L16)</f>
        <v>5751.71</v>
      </c>
      <c r="M7" s="26">
        <f t="shared" si="1"/>
        <v>5751.71</v>
      </c>
      <c r="N7" s="26">
        <f t="shared" si="1"/>
        <v>4449.57</v>
      </c>
      <c r="O7" s="25">
        <f t="shared" si="1"/>
        <v>1302.14</v>
      </c>
      <c r="P7" s="26">
        <f t="shared" si="1"/>
        <v>0</v>
      </c>
      <c r="Q7" s="26">
        <f t="shared" si="1"/>
        <v>0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0</v>
      </c>
      <c r="V7" s="77"/>
      <c r="W7" s="26"/>
    </row>
    <row r="8" s="3" customFormat="1" ht="92" customHeight="1" spans="1:23">
      <c r="A8" s="27">
        <v>1</v>
      </c>
      <c r="B8" s="28" t="s">
        <v>29</v>
      </c>
      <c r="C8" s="29" t="s">
        <v>30</v>
      </c>
      <c r="D8" s="29" t="s">
        <v>31</v>
      </c>
      <c r="E8" s="29" t="s">
        <v>32</v>
      </c>
      <c r="F8" s="27" t="s">
        <v>33</v>
      </c>
      <c r="G8" s="27" t="s">
        <v>34</v>
      </c>
      <c r="H8" s="27" t="s">
        <v>35</v>
      </c>
      <c r="I8" s="32">
        <v>2023.03</v>
      </c>
      <c r="J8" s="32">
        <v>2023.12</v>
      </c>
      <c r="K8" s="27" t="s">
        <v>36</v>
      </c>
      <c r="L8" s="27">
        <v>1610.98</v>
      </c>
      <c r="M8" s="27">
        <v>1610.98</v>
      </c>
      <c r="N8" s="57">
        <v>1071</v>
      </c>
      <c r="O8" s="58">
        <v>539.98</v>
      </c>
      <c r="P8" s="27"/>
      <c r="Q8" s="27"/>
      <c r="R8" s="29"/>
      <c r="S8" s="29"/>
      <c r="T8" s="29"/>
      <c r="U8" s="29"/>
      <c r="V8" s="61">
        <f>M8*85%</f>
        <v>1369.333</v>
      </c>
      <c r="W8" s="27"/>
    </row>
    <row r="9" s="3" customFormat="1" ht="161" customHeight="1" spans="1:23">
      <c r="A9" s="27">
        <v>2</v>
      </c>
      <c r="B9" s="27" t="s">
        <v>29</v>
      </c>
      <c r="C9" s="29" t="s">
        <v>37</v>
      </c>
      <c r="D9" s="29" t="s">
        <v>38</v>
      </c>
      <c r="E9" s="29" t="s">
        <v>39</v>
      </c>
      <c r="F9" s="27" t="s">
        <v>33</v>
      </c>
      <c r="G9" s="27" t="s">
        <v>40</v>
      </c>
      <c r="H9" s="27" t="s">
        <v>41</v>
      </c>
      <c r="I9" s="32">
        <v>2023.03</v>
      </c>
      <c r="J9" s="32">
        <v>2023.12</v>
      </c>
      <c r="K9" s="27" t="s">
        <v>42</v>
      </c>
      <c r="L9" s="27">
        <v>2952.09</v>
      </c>
      <c r="M9" s="27">
        <v>2952.09</v>
      </c>
      <c r="N9" s="58">
        <v>2508.57</v>
      </c>
      <c r="O9" s="58">
        <v>443.52</v>
      </c>
      <c r="P9" s="27"/>
      <c r="Q9" s="27"/>
      <c r="R9" s="29"/>
      <c r="S9" s="29"/>
      <c r="T9" s="29"/>
      <c r="U9" s="29"/>
      <c r="V9" s="61">
        <f t="shared" ref="V9:V52" si="2">M9*85%</f>
        <v>2509.2765</v>
      </c>
      <c r="W9" s="27"/>
    </row>
    <row r="10" s="3" customFormat="1" ht="34" customHeight="1" spans="1:23">
      <c r="A10" s="27">
        <v>3</v>
      </c>
      <c r="B10" s="28" t="s">
        <v>29</v>
      </c>
      <c r="C10" s="30" t="s">
        <v>43</v>
      </c>
      <c r="D10" s="29" t="s">
        <v>44</v>
      </c>
      <c r="E10" s="29" t="s">
        <v>45</v>
      </c>
      <c r="F10" s="27" t="s">
        <v>33</v>
      </c>
      <c r="G10" s="27" t="s">
        <v>40</v>
      </c>
      <c r="H10" s="27" t="s">
        <v>41</v>
      </c>
      <c r="I10" s="32">
        <v>2023.03</v>
      </c>
      <c r="J10" s="32">
        <v>2023.12</v>
      </c>
      <c r="K10" s="27" t="s">
        <v>46</v>
      </c>
      <c r="L10" s="27">
        <v>500</v>
      </c>
      <c r="M10" s="27">
        <v>500</v>
      </c>
      <c r="N10" s="59">
        <v>350</v>
      </c>
      <c r="O10" s="60">
        <v>150</v>
      </c>
      <c r="P10" s="27"/>
      <c r="Q10" s="27"/>
      <c r="R10" s="29"/>
      <c r="S10" s="29"/>
      <c r="T10" s="29"/>
      <c r="U10" s="29"/>
      <c r="V10" s="61">
        <f t="shared" si="2"/>
        <v>425</v>
      </c>
      <c r="W10" s="27"/>
    </row>
    <row r="11" s="3" customFormat="1" ht="77" customHeight="1" spans="1:23">
      <c r="A11" s="27">
        <v>4</v>
      </c>
      <c r="B11" s="28" t="s">
        <v>29</v>
      </c>
      <c r="C11" s="29" t="s">
        <v>47</v>
      </c>
      <c r="D11" s="29" t="s">
        <v>48</v>
      </c>
      <c r="E11" s="31" t="s">
        <v>49</v>
      </c>
      <c r="F11" s="27" t="s">
        <v>33</v>
      </c>
      <c r="G11" s="27" t="s">
        <v>50</v>
      </c>
      <c r="H11" s="27" t="s">
        <v>51</v>
      </c>
      <c r="I11" s="32">
        <v>2023.03</v>
      </c>
      <c r="J11" s="61">
        <v>2023.1</v>
      </c>
      <c r="K11" s="27" t="s">
        <v>52</v>
      </c>
      <c r="L11" s="27">
        <v>230</v>
      </c>
      <c r="M11" s="27">
        <v>230</v>
      </c>
      <c r="N11" s="60">
        <v>230</v>
      </c>
      <c r="O11" s="60"/>
      <c r="P11" s="27"/>
      <c r="Q11" s="27"/>
      <c r="R11" s="29"/>
      <c r="S11" s="29"/>
      <c r="T11" s="29"/>
      <c r="U11" s="29"/>
      <c r="V11" s="61">
        <f t="shared" si="2"/>
        <v>195.5</v>
      </c>
      <c r="W11" s="27"/>
    </row>
    <row r="12" s="3" customFormat="1" ht="33" customHeight="1" spans="1:23">
      <c r="A12" s="27">
        <v>5</v>
      </c>
      <c r="B12" s="32" t="s">
        <v>29</v>
      </c>
      <c r="C12" s="27" t="s">
        <v>53</v>
      </c>
      <c r="D12" s="27" t="s">
        <v>54</v>
      </c>
      <c r="E12" s="27" t="s">
        <v>55</v>
      </c>
      <c r="F12" s="27" t="s">
        <v>56</v>
      </c>
      <c r="G12" s="27" t="s">
        <v>34</v>
      </c>
      <c r="H12" s="27" t="s">
        <v>35</v>
      </c>
      <c r="I12" s="62" t="s">
        <v>57</v>
      </c>
      <c r="J12" s="62" t="s">
        <v>58</v>
      </c>
      <c r="K12" s="27" t="s">
        <v>59</v>
      </c>
      <c r="L12" s="27">
        <v>200</v>
      </c>
      <c r="M12" s="27">
        <v>200</v>
      </c>
      <c r="N12" s="47">
        <v>150</v>
      </c>
      <c r="O12" s="57">
        <v>50</v>
      </c>
      <c r="P12" s="27"/>
      <c r="Q12" s="27"/>
      <c r="R12" s="29"/>
      <c r="S12" s="29"/>
      <c r="T12" s="29"/>
      <c r="U12" s="29"/>
      <c r="V12" s="61">
        <f t="shared" si="2"/>
        <v>170</v>
      </c>
      <c r="W12" s="27"/>
    </row>
    <row r="13" s="3" customFormat="1" ht="63" customHeight="1" spans="1:23">
      <c r="A13" s="27">
        <v>6</v>
      </c>
      <c r="B13" s="28" t="s">
        <v>29</v>
      </c>
      <c r="C13" s="29" t="s">
        <v>60</v>
      </c>
      <c r="D13" s="29" t="s">
        <v>61</v>
      </c>
      <c r="E13" s="29" t="s">
        <v>62</v>
      </c>
      <c r="F13" s="27" t="s">
        <v>33</v>
      </c>
      <c r="G13" s="27" t="s">
        <v>63</v>
      </c>
      <c r="H13" s="27" t="s">
        <v>64</v>
      </c>
      <c r="I13" s="32">
        <v>2023.06</v>
      </c>
      <c r="J13" s="61">
        <v>2023.12</v>
      </c>
      <c r="K13" s="27" t="s">
        <v>65</v>
      </c>
      <c r="L13" s="27">
        <v>29.64</v>
      </c>
      <c r="M13" s="27">
        <v>29.64</v>
      </c>
      <c r="N13" s="27"/>
      <c r="O13" s="35">
        <v>29.64</v>
      </c>
      <c r="P13" s="27"/>
      <c r="Q13" s="27"/>
      <c r="R13" s="27"/>
      <c r="S13" s="27"/>
      <c r="T13" s="27"/>
      <c r="U13" s="27"/>
      <c r="V13" s="61">
        <f t="shared" si="2"/>
        <v>25.194</v>
      </c>
      <c r="W13" s="27"/>
    </row>
    <row r="14" s="3" customFormat="1" ht="60" customHeight="1" spans="1:23">
      <c r="A14" s="27">
        <v>7</v>
      </c>
      <c r="B14" s="33" t="s">
        <v>29</v>
      </c>
      <c r="C14" s="34" t="s">
        <v>66</v>
      </c>
      <c r="D14" s="34" t="s">
        <v>67</v>
      </c>
      <c r="E14" s="34" t="s">
        <v>68</v>
      </c>
      <c r="F14" s="27" t="s">
        <v>33</v>
      </c>
      <c r="G14" s="35" t="s">
        <v>69</v>
      </c>
      <c r="H14" s="35" t="s">
        <v>70</v>
      </c>
      <c r="I14" s="32">
        <v>2023.06</v>
      </c>
      <c r="J14" s="59">
        <v>2023.12</v>
      </c>
      <c r="K14" s="35" t="s">
        <v>65</v>
      </c>
      <c r="L14" s="27">
        <v>89</v>
      </c>
      <c r="M14" s="27">
        <v>89</v>
      </c>
      <c r="N14" s="27"/>
      <c r="O14" s="35">
        <v>89</v>
      </c>
      <c r="P14" s="27"/>
      <c r="Q14" s="27"/>
      <c r="R14" s="29"/>
      <c r="S14" s="29"/>
      <c r="T14" s="29"/>
      <c r="U14" s="29"/>
      <c r="V14" s="61">
        <f t="shared" si="2"/>
        <v>75.65</v>
      </c>
      <c r="W14" s="27"/>
    </row>
    <row r="15" s="3" customFormat="1" ht="60" customHeight="1" spans="1:23">
      <c r="A15" s="27">
        <v>8</v>
      </c>
      <c r="B15" s="33" t="s">
        <v>29</v>
      </c>
      <c r="C15" s="34" t="s">
        <v>71</v>
      </c>
      <c r="D15" s="34" t="s">
        <v>72</v>
      </c>
      <c r="E15" s="36" t="s">
        <v>73</v>
      </c>
      <c r="F15" s="27" t="s">
        <v>33</v>
      </c>
      <c r="G15" s="35" t="s">
        <v>74</v>
      </c>
      <c r="H15" s="35" t="s">
        <v>75</v>
      </c>
      <c r="I15" s="32">
        <v>2024.01</v>
      </c>
      <c r="J15" s="59">
        <v>2024.05</v>
      </c>
      <c r="K15" s="35" t="s">
        <v>76</v>
      </c>
      <c r="L15" s="27">
        <v>70</v>
      </c>
      <c r="M15" s="27">
        <v>70</v>
      </c>
      <c r="N15" s="27">
        <v>70</v>
      </c>
      <c r="O15" s="35"/>
      <c r="P15" s="27"/>
      <c r="Q15" s="27"/>
      <c r="R15" s="29"/>
      <c r="S15" s="29"/>
      <c r="T15" s="29"/>
      <c r="U15" s="29"/>
      <c r="V15" s="61">
        <v>21</v>
      </c>
      <c r="W15" s="27"/>
    </row>
    <row r="16" s="3" customFormat="1" ht="60" customHeight="1" spans="1:23">
      <c r="A16" s="27">
        <v>9</v>
      </c>
      <c r="B16" s="33" t="s">
        <v>29</v>
      </c>
      <c r="C16" s="34" t="s">
        <v>77</v>
      </c>
      <c r="D16" s="34" t="s">
        <v>78</v>
      </c>
      <c r="E16" s="36" t="s">
        <v>79</v>
      </c>
      <c r="F16" s="27" t="s">
        <v>33</v>
      </c>
      <c r="G16" s="35" t="s">
        <v>74</v>
      </c>
      <c r="H16" s="35" t="s">
        <v>75</v>
      </c>
      <c r="I16" s="32">
        <v>2023.11</v>
      </c>
      <c r="J16" s="59">
        <v>2023.12</v>
      </c>
      <c r="K16" s="35" t="s">
        <v>76</v>
      </c>
      <c r="L16" s="27">
        <v>70</v>
      </c>
      <c r="M16" s="27">
        <v>70</v>
      </c>
      <c r="N16" s="27">
        <v>70</v>
      </c>
      <c r="O16" s="35"/>
      <c r="P16" s="27"/>
      <c r="Q16" s="27"/>
      <c r="R16" s="29"/>
      <c r="S16" s="29"/>
      <c r="T16" s="29"/>
      <c r="U16" s="29"/>
      <c r="V16" s="61">
        <v>21</v>
      </c>
      <c r="W16" s="78"/>
    </row>
    <row r="17" s="2" customFormat="1" ht="36" customHeight="1" spans="1:23">
      <c r="A17" s="26" t="s">
        <v>80</v>
      </c>
      <c r="B17" s="26"/>
      <c r="C17" s="26"/>
      <c r="D17" s="26"/>
      <c r="E17" s="26">
        <v>14</v>
      </c>
      <c r="F17" s="26"/>
      <c r="G17" s="26"/>
      <c r="H17" s="26"/>
      <c r="I17" s="63"/>
      <c r="J17" s="54"/>
      <c r="K17" s="26"/>
      <c r="L17" s="26">
        <f t="shared" ref="L17:Z17" si="3">SUM(L18:L31)</f>
        <v>5819.92</v>
      </c>
      <c r="M17" s="26">
        <f t="shared" si="3"/>
        <v>5819.92</v>
      </c>
      <c r="N17" s="26">
        <f t="shared" si="3"/>
        <v>4248.88</v>
      </c>
      <c r="O17" s="25">
        <f t="shared" si="3"/>
        <v>1096.04</v>
      </c>
      <c r="P17" s="26">
        <f t="shared" si="3"/>
        <v>300</v>
      </c>
      <c r="Q17" s="26">
        <f t="shared" si="3"/>
        <v>175</v>
      </c>
      <c r="R17" s="26">
        <f t="shared" si="3"/>
        <v>0</v>
      </c>
      <c r="S17" s="26">
        <f t="shared" si="3"/>
        <v>0</v>
      </c>
      <c r="T17" s="26">
        <f t="shared" si="3"/>
        <v>0</v>
      </c>
      <c r="U17" s="26">
        <f t="shared" si="3"/>
        <v>0</v>
      </c>
      <c r="V17" s="61"/>
      <c r="W17" s="26"/>
    </row>
    <row r="18" s="3" customFormat="1" ht="54" customHeight="1" spans="1:23">
      <c r="A18" s="27">
        <v>1</v>
      </c>
      <c r="B18" s="27" t="s">
        <v>29</v>
      </c>
      <c r="C18" s="29" t="s">
        <v>81</v>
      </c>
      <c r="D18" s="29" t="s">
        <v>82</v>
      </c>
      <c r="E18" s="29" t="s">
        <v>83</v>
      </c>
      <c r="F18" s="27" t="s">
        <v>33</v>
      </c>
      <c r="G18" s="29" t="s">
        <v>84</v>
      </c>
      <c r="H18" s="27" t="s">
        <v>85</v>
      </c>
      <c r="I18" s="32">
        <v>2023.03</v>
      </c>
      <c r="J18" s="32">
        <v>2023.8</v>
      </c>
      <c r="K18" s="27" t="s">
        <v>46</v>
      </c>
      <c r="L18" s="27">
        <v>300</v>
      </c>
      <c r="M18" s="27">
        <v>300</v>
      </c>
      <c r="N18" s="27">
        <v>270</v>
      </c>
      <c r="O18" s="35">
        <v>30</v>
      </c>
      <c r="P18" s="27"/>
      <c r="Q18" s="27"/>
      <c r="R18" s="27"/>
      <c r="S18" s="27"/>
      <c r="T18" s="27"/>
      <c r="U18" s="27"/>
      <c r="V18" s="61">
        <f t="shared" si="2"/>
        <v>255</v>
      </c>
      <c r="W18" s="27"/>
    </row>
    <row r="19" s="3" customFormat="1" ht="62" customHeight="1" spans="1:23">
      <c r="A19" s="27">
        <v>2</v>
      </c>
      <c r="B19" s="27" t="s">
        <v>29</v>
      </c>
      <c r="C19" s="29" t="s">
        <v>86</v>
      </c>
      <c r="D19" s="29" t="s">
        <v>87</v>
      </c>
      <c r="E19" s="29" t="s">
        <v>88</v>
      </c>
      <c r="F19" s="27" t="s">
        <v>33</v>
      </c>
      <c r="G19" s="27" t="s">
        <v>89</v>
      </c>
      <c r="H19" s="27" t="s">
        <v>90</v>
      </c>
      <c r="I19" s="32">
        <v>2023.03</v>
      </c>
      <c r="J19" s="32">
        <v>2023.8</v>
      </c>
      <c r="K19" s="27" t="s">
        <v>46</v>
      </c>
      <c r="L19" s="27">
        <v>530</v>
      </c>
      <c r="M19" s="27">
        <v>530</v>
      </c>
      <c r="N19" s="27">
        <v>450</v>
      </c>
      <c r="O19" s="35">
        <v>80</v>
      </c>
      <c r="P19" s="27"/>
      <c r="Q19" s="27"/>
      <c r="R19" s="27"/>
      <c r="S19" s="27"/>
      <c r="T19" s="27"/>
      <c r="U19" s="27"/>
      <c r="V19" s="61">
        <f t="shared" si="2"/>
        <v>450.5</v>
      </c>
      <c r="W19" s="27"/>
    </row>
    <row r="20" s="3" customFormat="1" ht="46" customHeight="1" spans="1:28">
      <c r="A20" s="27">
        <v>3</v>
      </c>
      <c r="B20" s="28" t="s">
        <v>29</v>
      </c>
      <c r="C20" s="29" t="s">
        <v>91</v>
      </c>
      <c r="D20" s="29" t="s">
        <v>87</v>
      </c>
      <c r="E20" s="29" t="s">
        <v>92</v>
      </c>
      <c r="F20" s="27" t="s">
        <v>33</v>
      </c>
      <c r="G20" s="27" t="s">
        <v>93</v>
      </c>
      <c r="H20" s="27" t="s">
        <v>94</v>
      </c>
      <c r="I20" s="32">
        <v>2023.03</v>
      </c>
      <c r="J20" s="32">
        <v>2023.11</v>
      </c>
      <c r="K20" s="27" t="s">
        <v>95</v>
      </c>
      <c r="L20" s="27">
        <v>1200</v>
      </c>
      <c r="M20" s="27">
        <v>1200</v>
      </c>
      <c r="N20" s="27">
        <v>550</v>
      </c>
      <c r="O20" s="35">
        <v>175</v>
      </c>
      <c r="P20" s="27">
        <v>300</v>
      </c>
      <c r="Q20" s="27">
        <v>175</v>
      </c>
      <c r="R20" s="27"/>
      <c r="S20" s="27"/>
      <c r="T20" s="27"/>
      <c r="U20" s="27"/>
      <c r="V20" s="61">
        <f t="shared" si="2"/>
        <v>1020</v>
      </c>
      <c r="W20" s="27"/>
      <c r="AB20" s="3" t="s">
        <v>96</v>
      </c>
    </row>
    <row r="21" s="3" customFormat="1" ht="45" customHeight="1" spans="1:23">
      <c r="A21" s="27">
        <v>4</v>
      </c>
      <c r="B21" s="28" t="s">
        <v>29</v>
      </c>
      <c r="C21" s="29" t="s">
        <v>97</v>
      </c>
      <c r="D21" s="29" t="s">
        <v>98</v>
      </c>
      <c r="E21" s="29" t="s">
        <v>99</v>
      </c>
      <c r="F21" s="27" t="s">
        <v>33</v>
      </c>
      <c r="G21" s="27" t="s">
        <v>100</v>
      </c>
      <c r="H21" s="27" t="s">
        <v>101</v>
      </c>
      <c r="I21" s="32">
        <v>2023.03</v>
      </c>
      <c r="J21" s="32">
        <v>2023.9</v>
      </c>
      <c r="K21" s="27" t="s">
        <v>46</v>
      </c>
      <c r="L21" s="27">
        <v>380</v>
      </c>
      <c r="M21" s="27">
        <v>380</v>
      </c>
      <c r="N21" s="27">
        <v>320</v>
      </c>
      <c r="O21" s="35">
        <v>60</v>
      </c>
      <c r="P21" s="27"/>
      <c r="Q21" s="27"/>
      <c r="R21" s="27"/>
      <c r="S21" s="27"/>
      <c r="T21" s="27"/>
      <c r="U21" s="27"/>
      <c r="V21" s="61">
        <f t="shared" si="2"/>
        <v>323</v>
      </c>
      <c r="W21" s="27"/>
    </row>
    <row r="22" s="3" customFormat="1" ht="44" customHeight="1" spans="1:23">
      <c r="A22" s="27">
        <v>5</v>
      </c>
      <c r="B22" s="28" t="s">
        <v>29</v>
      </c>
      <c r="C22" s="29" t="s">
        <v>102</v>
      </c>
      <c r="D22" s="29" t="s">
        <v>103</v>
      </c>
      <c r="E22" s="29" t="s">
        <v>104</v>
      </c>
      <c r="F22" s="27" t="s">
        <v>33</v>
      </c>
      <c r="G22" s="27" t="s">
        <v>105</v>
      </c>
      <c r="H22" s="27" t="s">
        <v>106</v>
      </c>
      <c r="I22" s="32">
        <v>2023.03</v>
      </c>
      <c r="J22" s="32">
        <v>2023.12</v>
      </c>
      <c r="K22" s="27" t="s">
        <v>46</v>
      </c>
      <c r="L22" s="27">
        <v>450</v>
      </c>
      <c r="M22" s="27">
        <v>450</v>
      </c>
      <c r="N22" s="27">
        <v>380</v>
      </c>
      <c r="O22" s="35">
        <v>70</v>
      </c>
      <c r="P22" s="27"/>
      <c r="Q22" s="27"/>
      <c r="R22" s="27"/>
      <c r="S22" s="27"/>
      <c r="T22" s="27"/>
      <c r="U22" s="27"/>
      <c r="V22" s="61">
        <f t="shared" si="2"/>
        <v>382.5</v>
      </c>
      <c r="W22" s="27"/>
    </row>
    <row r="23" s="3" customFormat="1" ht="42" customHeight="1" spans="1:23">
      <c r="A23" s="27">
        <v>6</v>
      </c>
      <c r="B23" s="28" t="s">
        <v>29</v>
      </c>
      <c r="C23" s="29" t="s">
        <v>107</v>
      </c>
      <c r="D23" s="29" t="s">
        <v>108</v>
      </c>
      <c r="E23" s="29" t="s">
        <v>109</v>
      </c>
      <c r="F23" s="27" t="s">
        <v>33</v>
      </c>
      <c r="G23" s="27" t="s">
        <v>93</v>
      </c>
      <c r="H23" s="27" t="s">
        <v>94</v>
      </c>
      <c r="I23" s="32">
        <v>2023.03</v>
      </c>
      <c r="J23" s="32">
        <v>2023.8</v>
      </c>
      <c r="K23" s="27" t="s">
        <v>46</v>
      </c>
      <c r="L23" s="27">
        <v>220</v>
      </c>
      <c r="M23" s="27">
        <v>220</v>
      </c>
      <c r="N23" s="27">
        <v>210</v>
      </c>
      <c r="O23" s="35">
        <v>10</v>
      </c>
      <c r="P23" s="27"/>
      <c r="Q23" s="27"/>
      <c r="R23" s="27"/>
      <c r="S23" s="27"/>
      <c r="T23" s="27"/>
      <c r="U23" s="27"/>
      <c r="V23" s="61">
        <f t="shared" si="2"/>
        <v>187</v>
      </c>
      <c r="W23" s="27"/>
    </row>
    <row r="24" s="3" customFormat="1" ht="61" customHeight="1" spans="1:23">
      <c r="A24" s="27">
        <v>7</v>
      </c>
      <c r="B24" s="28" t="s">
        <v>29</v>
      </c>
      <c r="C24" s="29" t="s">
        <v>110</v>
      </c>
      <c r="D24" s="29" t="s">
        <v>111</v>
      </c>
      <c r="E24" s="29" t="s">
        <v>112</v>
      </c>
      <c r="F24" s="27" t="s">
        <v>33</v>
      </c>
      <c r="G24" s="27" t="s">
        <v>113</v>
      </c>
      <c r="H24" s="27" t="s">
        <v>64</v>
      </c>
      <c r="I24" s="32">
        <v>2023.03</v>
      </c>
      <c r="J24" s="32">
        <v>2023.11</v>
      </c>
      <c r="K24" s="27" t="s">
        <v>46</v>
      </c>
      <c r="L24" s="27">
        <v>236</v>
      </c>
      <c r="M24" s="27">
        <v>236</v>
      </c>
      <c r="N24" s="27">
        <v>200</v>
      </c>
      <c r="O24" s="35">
        <v>36</v>
      </c>
      <c r="P24" s="27"/>
      <c r="Q24" s="27"/>
      <c r="R24" s="27"/>
      <c r="S24" s="27"/>
      <c r="T24" s="27"/>
      <c r="U24" s="27"/>
      <c r="V24" s="61">
        <f t="shared" si="2"/>
        <v>200.6</v>
      </c>
      <c r="W24" s="27"/>
    </row>
    <row r="25" s="3" customFormat="1" ht="52" customHeight="1" spans="1:23">
      <c r="A25" s="27">
        <v>8</v>
      </c>
      <c r="B25" s="28" t="s">
        <v>29</v>
      </c>
      <c r="C25" s="29" t="s">
        <v>114</v>
      </c>
      <c r="D25" s="29" t="s">
        <v>115</v>
      </c>
      <c r="E25" s="29" t="s">
        <v>116</v>
      </c>
      <c r="F25" s="27" t="s">
        <v>33</v>
      </c>
      <c r="G25" s="27" t="s">
        <v>113</v>
      </c>
      <c r="H25" s="27" t="s">
        <v>64</v>
      </c>
      <c r="I25" s="32">
        <v>2023.03</v>
      </c>
      <c r="J25" s="32">
        <v>2023.11</v>
      </c>
      <c r="K25" s="27" t="s">
        <v>46</v>
      </c>
      <c r="L25" s="27">
        <v>400</v>
      </c>
      <c r="M25" s="27">
        <v>400</v>
      </c>
      <c r="N25" s="27">
        <v>200</v>
      </c>
      <c r="O25" s="35">
        <v>200</v>
      </c>
      <c r="P25" s="27"/>
      <c r="Q25" s="27"/>
      <c r="R25" s="27"/>
      <c r="S25" s="27"/>
      <c r="T25" s="27"/>
      <c r="U25" s="27"/>
      <c r="V25" s="61">
        <f t="shared" si="2"/>
        <v>340</v>
      </c>
      <c r="W25" s="27"/>
    </row>
    <row r="26" s="3" customFormat="1" ht="46" customHeight="1" spans="1:23">
      <c r="A26" s="27">
        <v>9</v>
      </c>
      <c r="B26" s="28" t="s">
        <v>29</v>
      </c>
      <c r="C26" s="29" t="s">
        <v>117</v>
      </c>
      <c r="D26" s="29" t="s">
        <v>118</v>
      </c>
      <c r="E26" s="29" t="s">
        <v>119</v>
      </c>
      <c r="F26" s="27" t="s">
        <v>33</v>
      </c>
      <c r="G26" s="27" t="s">
        <v>105</v>
      </c>
      <c r="H26" s="27" t="s">
        <v>106</v>
      </c>
      <c r="I26" s="32">
        <v>2023.03</v>
      </c>
      <c r="J26" s="32">
        <v>2023.12</v>
      </c>
      <c r="K26" s="27" t="s">
        <v>120</v>
      </c>
      <c r="L26" s="27">
        <v>350</v>
      </c>
      <c r="M26" s="27">
        <v>350</v>
      </c>
      <c r="N26" s="27">
        <v>350</v>
      </c>
      <c r="O26" s="35"/>
      <c r="P26" s="27"/>
      <c r="Q26" s="27"/>
      <c r="R26" s="27"/>
      <c r="S26" s="27"/>
      <c r="T26" s="27"/>
      <c r="U26" s="27"/>
      <c r="V26" s="61">
        <f t="shared" si="2"/>
        <v>297.5</v>
      </c>
      <c r="W26" s="27"/>
    </row>
    <row r="27" s="3" customFormat="1" ht="45" customHeight="1" spans="1:23">
      <c r="A27" s="27">
        <v>10</v>
      </c>
      <c r="B27" s="28" t="s">
        <v>29</v>
      </c>
      <c r="C27" s="29" t="s">
        <v>121</v>
      </c>
      <c r="D27" s="29" t="s">
        <v>98</v>
      </c>
      <c r="E27" s="29" t="s">
        <v>122</v>
      </c>
      <c r="F27" s="27" t="s">
        <v>33</v>
      </c>
      <c r="G27" s="27" t="s">
        <v>123</v>
      </c>
      <c r="H27" s="27" t="s">
        <v>124</v>
      </c>
      <c r="I27" s="32">
        <v>2023.03</v>
      </c>
      <c r="J27" s="32">
        <v>2023.11</v>
      </c>
      <c r="K27" s="27" t="s">
        <v>46</v>
      </c>
      <c r="L27" s="27">
        <v>450</v>
      </c>
      <c r="M27" s="27">
        <v>450</v>
      </c>
      <c r="N27" s="27">
        <v>350</v>
      </c>
      <c r="O27" s="35">
        <v>100</v>
      </c>
      <c r="P27" s="27"/>
      <c r="Q27" s="27"/>
      <c r="R27" s="27"/>
      <c r="S27" s="27"/>
      <c r="T27" s="27"/>
      <c r="U27" s="27"/>
      <c r="V27" s="61">
        <f t="shared" si="2"/>
        <v>382.5</v>
      </c>
      <c r="W27" s="27"/>
    </row>
    <row r="28" s="3" customFormat="1" ht="46" customHeight="1" spans="1:23">
      <c r="A28" s="27">
        <v>11</v>
      </c>
      <c r="B28" s="28" t="s">
        <v>29</v>
      </c>
      <c r="C28" s="29" t="s">
        <v>125</v>
      </c>
      <c r="D28" s="29" t="s">
        <v>126</v>
      </c>
      <c r="E28" s="29" t="s">
        <v>127</v>
      </c>
      <c r="F28" s="27" t="s">
        <v>33</v>
      </c>
      <c r="G28" s="27" t="s">
        <v>128</v>
      </c>
      <c r="H28" s="27" t="s">
        <v>129</v>
      </c>
      <c r="I28" s="32">
        <v>2023.03</v>
      </c>
      <c r="J28" s="32">
        <v>2023.11</v>
      </c>
      <c r="K28" s="27" t="s">
        <v>46</v>
      </c>
      <c r="L28" s="27">
        <v>450</v>
      </c>
      <c r="M28" s="27">
        <v>450</v>
      </c>
      <c r="N28" s="27">
        <v>330</v>
      </c>
      <c r="O28" s="35">
        <v>120</v>
      </c>
      <c r="P28" s="27"/>
      <c r="Q28" s="27"/>
      <c r="R28" s="27"/>
      <c r="S28" s="27"/>
      <c r="T28" s="27"/>
      <c r="U28" s="27"/>
      <c r="V28" s="61">
        <f t="shared" si="2"/>
        <v>382.5</v>
      </c>
      <c r="W28" s="27"/>
    </row>
    <row r="29" s="3" customFormat="1" ht="44" customHeight="1" spans="1:23">
      <c r="A29" s="27">
        <v>12</v>
      </c>
      <c r="B29" s="28" t="s">
        <v>29</v>
      </c>
      <c r="C29" s="29" t="s">
        <v>130</v>
      </c>
      <c r="D29" s="29" t="s">
        <v>131</v>
      </c>
      <c r="E29" s="29" t="s">
        <v>132</v>
      </c>
      <c r="F29" s="27" t="s">
        <v>33</v>
      </c>
      <c r="G29" s="27" t="s">
        <v>113</v>
      </c>
      <c r="H29" s="27" t="s">
        <v>64</v>
      </c>
      <c r="I29" s="32">
        <v>2023.03</v>
      </c>
      <c r="J29" s="32">
        <v>2023.11</v>
      </c>
      <c r="K29" s="27" t="s">
        <v>120</v>
      </c>
      <c r="L29" s="27">
        <v>300</v>
      </c>
      <c r="M29" s="27">
        <v>300</v>
      </c>
      <c r="N29" s="27">
        <v>300</v>
      </c>
      <c r="O29" s="35"/>
      <c r="P29" s="27"/>
      <c r="Q29" s="27"/>
      <c r="R29" s="27"/>
      <c r="S29" s="27"/>
      <c r="T29" s="27"/>
      <c r="U29" s="27"/>
      <c r="V29" s="61">
        <f t="shared" si="2"/>
        <v>255</v>
      </c>
      <c r="W29" s="27"/>
    </row>
    <row r="30" s="3" customFormat="1" ht="63" customHeight="1" spans="1:23">
      <c r="A30" s="27">
        <v>13</v>
      </c>
      <c r="B30" s="28" t="s">
        <v>29</v>
      </c>
      <c r="C30" s="29" t="s">
        <v>133</v>
      </c>
      <c r="D30" s="29" t="s">
        <v>103</v>
      </c>
      <c r="E30" s="37" t="s">
        <v>134</v>
      </c>
      <c r="F30" s="27" t="s">
        <v>33</v>
      </c>
      <c r="G30" s="38" t="s">
        <v>135</v>
      </c>
      <c r="H30" s="38" t="s">
        <v>136</v>
      </c>
      <c r="I30" s="32">
        <v>2023.06</v>
      </c>
      <c r="J30" s="64">
        <v>2023.12</v>
      </c>
      <c r="K30" s="27" t="s">
        <v>137</v>
      </c>
      <c r="L30" s="27">
        <v>488.68</v>
      </c>
      <c r="M30" s="27">
        <v>488.68</v>
      </c>
      <c r="N30" s="27">
        <v>293.88</v>
      </c>
      <c r="O30" s="35">
        <v>194.8</v>
      </c>
      <c r="P30" s="27"/>
      <c r="Q30" s="27"/>
      <c r="R30" s="27"/>
      <c r="S30" s="27"/>
      <c r="T30" s="27"/>
      <c r="U30" s="27"/>
      <c r="V30" s="61">
        <f t="shared" si="2"/>
        <v>415.378</v>
      </c>
      <c r="W30" s="27"/>
    </row>
    <row r="31" s="3" customFormat="1" ht="85" customHeight="1" spans="1:23">
      <c r="A31" s="27">
        <v>14</v>
      </c>
      <c r="B31" s="32" t="s">
        <v>29</v>
      </c>
      <c r="C31" s="27" t="s">
        <v>138</v>
      </c>
      <c r="D31" s="27" t="s">
        <v>72</v>
      </c>
      <c r="E31" s="27" t="s">
        <v>139</v>
      </c>
      <c r="F31" s="27" t="s">
        <v>33</v>
      </c>
      <c r="G31" s="27" t="s">
        <v>89</v>
      </c>
      <c r="H31" s="27" t="s">
        <v>90</v>
      </c>
      <c r="I31" s="32">
        <v>2023.06</v>
      </c>
      <c r="J31" s="32">
        <v>2023.12</v>
      </c>
      <c r="K31" s="27" t="s">
        <v>59</v>
      </c>
      <c r="L31" s="27">
        <v>65.24</v>
      </c>
      <c r="M31" s="27">
        <v>65.24</v>
      </c>
      <c r="N31" s="27">
        <v>45</v>
      </c>
      <c r="O31" s="35">
        <v>20.24</v>
      </c>
      <c r="P31" s="27"/>
      <c r="Q31" s="27"/>
      <c r="R31" s="29"/>
      <c r="S31" s="29"/>
      <c r="T31" s="29"/>
      <c r="U31" s="29"/>
      <c r="V31" s="61">
        <f t="shared" si="2"/>
        <v>55.454</v>
      </c>
      <c r="W31" s="27"/>
    </row>
    <row r="32" s="4" customFormat="1" ht="24" customHeight="1" spans="1:23">
      <c r="A32" s="39" t="s">
        <v>140</v>
      </c>
      <c r="B32" s="39"/>
      <c r="C32" s="39"/>
      <c r="D32" s="39"/>
      <c r="E32" s="39">
        <v>5</v>
      </c>
      <c r="F32" s="39"/>
      <c r="G32" s="39"/>
      <c r="H32" s="39"/>
      <c r="I32" s="63"/>
      <c r="J32" s="65"/>
      <c r="K32" s="39"/>
      <c r="L32" s="39">
        <f t="shared" ref="L32:U32" si="4">SUM(L33:L37)</f>
        <v>7347.55228</v>
      </c>
      <c r="M32" s="39">
        <f t="shared" si="4"/>
        <v>7347.55228</v>
      </c>
      <c r="N32" s="39">
        <f t="shared" si="4"/>
        <v>4627.55228</v>
      </c>
      <c r="O32" s="66">
        <f t="shared" si="4"/>
        <v>880</v>
      </c>
      <c r="P32" s="39">
        <f t="shared" si="4"/>
        <v>640</v>
      </c>
      <c r="Q32" s="39">
        <f t="shared" si="4"/>
        <v>1200</v>
      </c>
      <c r="R32" s="39">
        <f t="shared" si="4"/>
        <v>0</v>
      </c>
      <c r="S32" s="39">
        <f t="shared" si="4"/>
        <v>0</v>
      </c>
      <c r="T32" s="39">
        <f t="shared" si="4"/>
        <v>0</v>
      </c>
      <c r="U32" s="39">
        <f t="shared" si="4"/>
        <v>0</v>
      </c>
      <c r="V32" s="61"/>
      <c r="W32" s="39"/>
    </row>
    <row r="33" s="3" customFormat="1" ht="56" customHeight="1" spans="1:23">
      <c r="A33" s="27">
        <v>1</v>
      </c>
      <c r="B33" s="27" t="s">
        <v>29</v>
      </c>
      <c r="C33" s="29" t="s">
        <v>141</v>
      </c>
      <c r="D33" s="40" t="s">
        <v>142</v>
      </c>
      <c r="E33" s="29" t="s">
        <v>143</v>
      </c>
      <c r="F33" s="27" t="s">
        <v>33</v>
      </c>
      <c r="G33" s="27" t="s">
        <v>93</v>
      </c>
      <c r="H33" s="27" t="s">
        <v>94</v>
      </c>
      <c r="I33" s="32">
        <v>2023.03</v>
      </c>
      <c r="J33" s="32">
        <v>2023.11</v>
      </c>
      <c r="K33" s="27" t="s">
        <v>144</v>
      </c>
      <c r="L33" s="27">
        <v>1880</v>
      </c>
      <c r="M33" s="27">
        <v>1880</v>
      </c>
      <c r="N33" s="27">
        <v>1330</v>
      </c>
      <c r="O33" s="35"/>
      <c r="P33" s="27">
        <v>250</v>
      </c>
      <c r="Q33" s="27">
        <v>300</v>
      </c>
      <c r="R33" s="27"/>
      <c r="S33" s="27"/>
      <c r="T33" s="27"/>
      <c r="U33" s="27"/>
      <c r="V33" s="61">
        <f t="shared" si="2"/>
        <v>1598</v>
      </c>
      <c r="W33" s="27"/>
    </row>
    <row r="34" s="3" customFormat="1" ht="61" customHeight="1" spans="1:23">
      <c r="A34" s="27">
        <v>2</v>
      </c>
      <c r="B34" s="27" t="s">
        <v>29</v>
      </c>
      <c r="C34" s="29" t="s">
        <v>145</v>
      </c>
      <c r="D34" s="40" t="s">
        <v>146</v>
      </c>
      <c r="E34" s="29" t="s">
        <v>147</v>
      </c>
      <c r="F34" s="27" t="s">
        <v>33</v>
      </c>
      <c r="G34" s="27" t="s">
        <v>148</v>
      </c>
      <c r="H34" s="27" t="s">
        <v>149</v>
      </c>
      <c r="I34" s="32">
        <v>2023.03</v>
      </c>
      <c r="J34" s="32">
        <v>2023.12</v>
      </c>
      <c r="K34" s="27" t="s">
        <v>144</v>
      </c>
      <c r="L34" s="27">
        <v>1297.54</v>
      </c>
      <c r="M34" s="27">
        <v>1297.54</v>
      </c>
      <c r="N34" s="27">
        <v>897.54</v>
      </c>
      <c r="O34" s="35"/>
      <c r="P34" s="27">
        <v>100</v>
      </c>
      <c r="Q34" s="27">
        <v>300</v>
      </c>
      <c r="R34" s="27"/>
      <c r="S34" s="27"/>
      <c r="T34" s="27"/>
      <c r="U34" s="27"/>
      <c r="V34" s="61">
        <f t="shared" si="2"/>
        <v>1102.909</v>
      </c>
      <c r="W34" s="27"/>
    </row>
    <row r="35" s="3" customFormat="1" ht="93" customHeight="1" spans="1:23">
      <c r="A35" s="27">
        <v>3</v>
      </c>
      <c r="B35" s="41" t="s">
        <v>29</v>
      </c>
      <c r="C35" s="42" t="s">
        <v>150</v>
      </c>
      <c r="D35" s="42" t="s">
        <v>151</v>
      </c>
      <c r="E35" s="29" t="s">
        <v>152</v>
      </c>
      <c r="F35" s="27" t="s">
        <v>33</v>
      </c>
      <c r="G35" s="27" t="s">
        <v>93</v>
      </c>
      <c r="H35" s="27" t="s">
        <v>94</v>
      </c>
      <c r="I35" s="32">
        <v>2023.03</v>
      </c>
      <c r="J35" s="32">
        <v>2023.12</v>
      </c>
      <c r="K35" s="27" t="s">
        <v>153</v>
      </c>
      <c r="L35" s="27">
        <v>2800.01228</v>
      </c>
      <c r="M35" s="27">
        <v>2800.01228</v>
      </c>
      <c r="N35" s="27">
        <v>1900.01228</v>
      </c>
      <c r="O35" s="35">
        <v>500</v>
      </c>
      <c r="P35" s="27"/>
      <c r="Q35" s="27">
        <v>400</v>
      </c>
      <c r="R35" s="27"/>
      <c r="S35" s="27"/>
      <c r="T35" s="27"/>
      <c r="U35" s="27"/>
      <c r="V35" s="61">
        <f t="shared" si="2"/>
        <v>2380.010438</v>
      </c>
      <c r="W35" s="27"/>
    </row>
    <row r="36" s="3" customFormat="1" ht="111" customHeight="1" spans="1:23">
      <c r="A36" s="27">
        <v>4</v>
      </c>
      <c r="B36" s="41" t="s">
        <v>29</v>
      </c>
      <c r="C36" s="43" t="s">
        <v>154</v>
      </c>
      <c r="D36" s="43" t="s">
        <v>155</v>
      </c>
      <c r="E36" s="43" t="s">
        <v>156</v>
      </c>
      <c r="F36" s="27" t="s">
        <v>33</v>
      </c>
      <c r="G36" s="27" t="s">
        <v>157</v>
      </c>
      <c r="H36" s="27" t="s">
        <v>158</v>
      </c>
      <c r="I36" s="32">
        <v>2023.03</v>
      </c>
      <c r="J36" s="61">
        <v>2023.1</v>
      </c>
      <c r="K36" s="27" t="s">
        <v>95</v>
      </c>
      <c r="L36" s="27">
        <v>1000</v>
      </c>
      <c r="M36" s="27">
        <v>1000</v>
      </c>
      <c r="N36" s="27">
        <v>500</v>
      </c>
      <c r="O36" s="35">
        <v>150</v>
      </c>
      <c r="P36" s="27">
        <v>150</v>
      </c>
      <c r="Q36" s="27">
        <v>200</v>
      </c>
      <c r="R36" s="27"/>
      <c r="S36" s="27"/>
      <c r="T36" s="27"/>
      <c r="U36" s="27"/>
      <c r="V36" s="61">
        <f t="shared" si="2"/>
        <v>850</v>
      </c>
      <c r="W36" s="27"/>
    </row>
    <row r="37" s="3" customFormat="1" ht="94.65" customHeight="1" spans="1:23">
      <c r="A37" s="27">
        <v>5</v>
      </c>
      <c r="B37" s="27" t="s">
        <v>29</v>
      </c>
      <c r="C37" s="29" t="s">
        <v>159</v>
      </c>
      <c r="D37" s="29" t="s">
        <v>29</v>
      </c>
      <c r="E37" s="29" t="s">
        <v>160</v>
      </c>
      <c r="F37" s="27" t="s">
        <v>33</v>
      </c>
      <c r="G37" s="38" t="s">
        <v>161</v>
      </c>
      <c r="H37" s="38" t="s">
        <v>162</v>
      </c>
      <c r="I37" s="32">
        <v>2023.06</v>
      </c>
      <c r="J37" s="67">
        <v>2023.12</v>
      </c>
      <c r="K37" s="27" t="s">
        <v>163</v>
      </c>
      <c r="L37" s="27">
        <v>370</v>
      </c>
      <c r="M37" s="27">
        <v>370</v>
      </c>
      <c r="N37" s="27">
        <v>0</v>
      </c>
      <c r="O37" s="35">
        <v>230</v>
      </c>
      <c r="P37" s="27">
        <v>140</v>
      </c>
      <c r="Q37" s="27">
        <v>0</v>
      </c>
      <c r="R37" s="29"/>
      <c r="S37" s="29"/>
      <c r="T37" s="29"/>
      <c r="U37" s="29"/>
      <c r="V37" s="61">
        <f t="shared" si="2"/>
        <v>314.5</v>
      </c>
      <c r="W37" s="27"/>
    </row>
    <row r="38" s="4" customFormat="1" ht="36" customHeight="1" spans="1:23">
      <c r="A38" s="39" t="s">
        <v>164</v>
      </c>
      <c r="B38" s="39"/>
      <c r="C38" s="39"/>
      <c r="D38" s="39"/>
      <c r="E38" s="39">
        <v>9</v>
      </c>
      <c r="F38" s="44"/>
      <c r="G38" s="39"/>
      <c r="H38" s="39"/>
      <c r="I38" s="63"/>
      <c r="J38" s="65"/>
      <c r="K38" s="39"/>
      <c r="L38" s="39">
        <f t="shared" ref="L38:Z38" si="5">SUM(L39:L47)</f>
        <v>5793</v>
      </c>
      <c r="M38" s="39">
        <f t="shared" si="5"/>
        <v>5793</v>
      </c>
      <c r="N38" s="39">
        <f t="shared" si="5"/>
        <v>3685</v>
      </c>
      <c r="O38" s="66">
        <f t="shared" si="5"/>
        <v>1308</v>
      </c>
      <c r="P38" s="39">
        <f t="shared" si="5"/>
        <v>400</v>
      </c>
      <c r="Q38" s="39">
        <f t="shared" si="5"/>
        <v>200</v>
      </c>
      <c r="R38" s="39">
        <f t="shared" si="5"/>
        <v>0</v>
      </c>
      <c r="S38" s="39">
        <f t="shared" si="5"/>
        <v>0</v>
      </c>
      <c r="T38" s="39">
        <f t="shared" si="5"/>
        <v>0</v>
      </c>
      <c r="U38" s="39">
        <f t="shared" si="5"/>
        <v>200</v>
      </c>
      <c r="V38" s="61"/>
      <c r="W38" s="39"/>
    </row>
    <row r="39" s="3" customFormat="1" ht="79" customHeight="1" spans="1:23">
      <c r="A39" s="27">
        <v>1</v>
      </c>
      <c r="B39" s="28" t="s">
        <v>29</v>
      </c>
      <c r="C39" s="29" t="s">
        <v>165</v>
      </c>
      <c r="D39" s="29" t="s">
        <v>166</v>
      </c>
      <c r="E39" s="29" t="s">
        <v>167</v>
      </c>
      <c r="F39" s="27" t="s">
        <v>33</v>
      </c>
      <c r="G39" s="27" t="s">
        <v>157</v>
      </c>
      <c r="H39" s="27" t="s">
        <v>158</v>
      </c>
      <c r="I39" s="32">
        <v>2023.03</v>
      </c>
      <c r="J39" s="32">
        <v>2023.9</v>
      </c>
      <c r="K39" s="27" t="s">
        <v>46</v>
      </c>
      <c r="L39" s="27">
        <v>480</v>
      </c>
      <c r="M39" s="27">
        <v>480</v>
      </c>
      <c r="N39" s="27">
        <v>300</v>
      </c>
      <c r="O39" s="35">
        <v>180</v>
      </c>
      <c r="P39" s="27"/>
      <c r="Q39" s="27"/>
      <c r="R39" s="27"/>
      <c r="S39" s="27"/>
      <c r="T39" s="27"/>
      <c r="U39" s="27"/>
      <c r="V39" s="61">
        <f t="shared" si="2"/>
        <v>408</v>
      </c>
      <c r="W39" s="27"/>
    </row>
    <row r="40" s="3" customFormat="1" ht="61" customHeight="1" spans="1:23">
      <c r="A40" s="27">
        <v>2</v>
      </c>
      <c r="B40" s="27" t="s">
        <v>29</v>
      </c>
      <c r="C40" s="29" t="s">
        <v>168</v>
      </c>
      <c r="D40" s="29" t="s">
        <v>131</v>
      </c>
      <c r="E40" s="29" t="s">
        <v>169</v>
      </c>
      <c r="F40" s="27" t="s">
        <v>33</v>
      </c>
      <c r="G40" s="27" t="s">
        <v>113</v>
      </c>
      <c r="H40" s="27" t="s">
        <v>64</v>
      </c>
      <c r="I40" s="32">
        <v>2023.03</v>
      </c>
      <c r="J40" s="61">
        <v>2023.1</v>
      </c>
      <c r="K40" s="27" t="s">
        <v>46</v>
      </c>
      <c r="L40" s="27">
        <v>227</v>
      </c>
      <c r="M40" s="27">
        <v>227</v>
      </c>
      <c r="N40" s="27">
        <v>200</v>
      </c>
      <c r="O40" s="35">
        <v>27</v>
      </c>
      <c r="P40" s="27"/>
      <c r="Q40" s="27"/>
      <c r="R40" s="27"/>
      <c r="S40" s="27"/>
      <c r="T40" s="27"/>
      <c r="U40" s="27"/>
      <c r="V40" s="61">
        <f t="shared" si="2"/>
        <v>192.95</v>
      </c>
      <c r="W40" s="27"/>
    </row>
    <row r="41" s="3" customFormat="1" ht="49" customHeight="1" spans="1:23">
      <c r="A41" s="27">
        <v>3</v>
      </c>
      <c r="B41" s="28" t="s">
        <v>29</v>
      </c>
      <c r="C41" s="29" t="s">
        <v>170</v>
      </c>
      <c r="D41" s="29" t="s">
        <v>61</v>
      </c>
      <c r="E41" s="29" t="s">
        <v>171</v>
      </c>
      <c r="F41" s="27" t="s">
        <v>33</v>
      </c>
      <c r="G41" s="27" t="s">
        <v>113</v>
      </c>
      <c r="H41" s="27" t="s">
        <v>64</v>
      </c>
      <c r="I41" s="32">
        <v>2023.03</v>
      </c>
      <c r="J41" s="32">
        <v>2023.12</v>
      </c>
      <c r="K41" s="27" t="s">
        <v>46</v>
      </c>
      <c r="L41" s="27">
        <v>400</v>
      </c>
      <c r="M41" s="27">
        <v>400</v>
      </c>
      <c r="N41" s="27">
        <v>360</v>
      </c>
      <c r="O41" s="35">
        <v>40</v>
      </c>
      <c r="P41" s="27"/>
      <c r="Q41" s="27"/>
      <c r="R41" s="27"/>
      <c r="S41" s="27"/>
      <c r="T41" s="27"/>
      <c r="U41" s="27"/>
      <c r="V41" s="61">
        <f t="shared" si="2"/>
        <v>340</v>
      </c>
      <c r="W41" s="27"/>
    </row>
    <row r="42" s="3" customFormat="1" ht="46" customHeight="1" spans="1:23">
      <c r="A42" s="27">
        <v>4</v>
      </c>
      <c r="B42" s="28" t="s">
        <v>29</v>
      </c>
      <c r="C42" s="29" t="s">
        <v>172</v>
      </c>
      <c r="D42" s="29" t="s">
        <v>173</v>
      </c>
      <c r="E42" s="29" t="s">
        <v>174</v>
      </c>
      <c r="F42" s="27" t="s">
        <v>33</v>
      </c>
      <c r="G42" s="27" t="s">
        <v>157</v>
      </c>
      <c r="H42" s="27" t="s">
        <v>158</v>
      </c>
      <c r="I42" s="32">
        <v>2023.03</v>
      </c>
      <c r="J42" s="32">
        <v>2023.11</v>
      </c>
      <c r="K42" s="27" t="s">
        <v>46</v>
      </c>
      <c r="L42" s="27">
        <v>800</v>
      </c>
      <c r="M42" s="27">
        <v>800</v>
      </c>
      <c r="N42" s="27">
        <v>500</v>
      </c>
      <c r="O42" s="35">
        <v>300</v>
      </c>
      <c r="P42" s="27"/>
      <c r="Q42" s="27"/>
      <c r="R42" s="27"/>
      <c r="S42" s="27"/>
      <c r="T42" s="27"/>
      <c r="U42" s="27"/>
      <c r="V42" s="61">
        <f t="shared" si="2"/>
        <v>680</v>
      </c>
      <c r="W42" s="27"/>
    </row>
    <row r="43" s="3" customFormat="1" ht="47" customHeight="1" spans="1:23">
      <c r="A43" s="27">
        <v>5</v>
      </c>
      <c r="B43" s="27" t="s">
        <v>29</v>
      </c>
      <c r="C43" s="29" t="s">
        <v>175</v>
      </c>
      <c r="D43" s="29" t="s">
        <v>176</v>
      </c>
      <c r="E43" s="29" t="s">
        <v>177</v>
      </c>
      <c r="F43" s="27" t="s">
        <v>33</v>
      </c>
      <c r="G43" s="27" t="s">
        <v>157</v>
      </c>
      <c r="H43" s="27" t="s">
        <v>158</v>
      </c>
      <c r="I43" s="32">
        <v>2023.03</v>
      </c>
      <c r="J43" s="32">
        <v>2023.11</v>
      </c>
      <c r="K43" s="27" t="s">
        <v>46</v>
      </c>
      <c r="L43" s="27">
        <v>611</v>
      </c>
      <c r="M43" s="27">
        <v>611</v>
      </c>
      <c r="N43" s="27">
        <v>300</v>
      </c>
      <c r="O43" s="35">
        <v>311</v>
      </c>
      <c r="P43" s="27"/>
      <c r="Q43" s="27"/>
      <c r="R43" s="27"/>
      <c r="S43" s="27"/>
      <c r="T43" s="27"/>
      <c r="U43" s="27"/>
      <c r="V43" s="61">
        <f t="shared" si="2"/>
        <v>519.35</v>
      </c>
      <c r="W43" s="27"/>
    </row>
    <row r="44" s="3" customFormat="1" ht="48" customHeight="1" spans="1:23">
      <c r="A44" s="27">
        <v>6</v>
      </c>
      <c r="B44" s="28" t="s">
        <v>29</v>
      </c>
      <c r="C44" s="29" t="s">
        <v>178</v>
      </c>
      <c r="D44" s="29" t="s">
        <v>179</v>
      </c>
      <c r="E44" s="29" t="s">
        <v>180</v>
      </c>
      <c r="F44" s="27" t="s">
        <v>33</v>
      </c>
      <c r="G44" s="27" t="s">
        <v>157</v>
      </c>
      <c r="H44" s="27" t="s">
        <v>158</v>
      </c>
      <c r="I44" s="32">
        <v>2023.03</v>
      </c>
      <c r="J44" s="32">
        <v>2023.11</v>
      </c>
      <c r="K44" s="27" t="s">
        <v>181</v>
      </c>
      <c r="L44" s="27">
        <v>875</v>
      </c>
      <c r="M44" s="27">
        <v>875</v>
      </c>
      <c r="N44" s="27">
        <v>625</v>
      </c>
      <c r="O44" s="35"/>
      <c r="P44" s="27">
        <v>250</v>
      </c>
      <c r="Q44" s="27"/>
      <c r="R44" s="27"/>
      <c r="S44" s="27"/>
      <c r="T44" s="27"/>
      <c r="U44" s="27"/>
      <c r="V44" s="61">
        <f t="shared" si="2"/>
        <v>743.75</v>
      </c>
      <c r="W44" s="27"/>
    </row>
    <row r="45" s="3" customFormat="1" ht="61" customHeight="1" spans="1:23">
      <c r="A45" s="27">
        <v>7</v>
      </c>
      <c r="B45" s="28" t="s">
        <v>29</v>
      </c>
      <c r="C45" s="29" t="s">
        <v>182</v>
      </c>
      <c r="D45" s="29" t="s">
        <v>183</v>
      </c>
      <c r="E45" s="29" t="s">
        <v>184</v>
      </c>
      <c r="F45" s="27" t="s">
        <v>33</v>
      </c>
      <c r="G45" s="27" t="s">
        <v>157</v>
      </c>
      <c r="H45" s="27" t="s">
        <v>158</v>
      </c>
      <c r="I45" s="32">
        <v>2023.03</v>
      </c>
      <c r="J45" s="32">
        <v>2023.12</v>
      </c>
      <c r="K45" s="27" t="s">
        <v>95</v>
      </c>
      <c r="L45" s="27">
        <v>1000</v>
      </c>
      <c r="M45" s="27">
        <v>1000</v>
      </c>
      <c r="N45" s="27">
        <v>500</v>
      </c>
      <c r="O45" s="35">
        <v>150</v>
      </c>
      <c r="P45" s="27">
        <v>150</v>
      </c>
      <c r="Q45" s="27">
        <v>200</v>
      </c>
      <c r="R45" s="27"/>
      <c r="S45" s="27"/>
      <c r="T45" s="27"/>
      <c r="U45" s="27"/>
      <c r="V45" s="61">
        <f t="shared" si="2"/>
        <v>850</v>
      </c>
      <c r="W45" s="27"/>
    </row>
    <row r="46" s="3" customFormat="1" ht="46" customHeight="1" spans="1:23">
      <c r="A46" s="27">
        <v>8</v>
      </c>
      <c r="B46" s="35" t="s">
        <v>29</v>
      </c>
      <c r="C46" s="34" t="s">
        <v>185</v>
      </c>
      <c r="D46" s="34" t="s">
        <v>186</v>
      </c>
      <c r="E46" s="34" t="s">
        <v>187</v>
      </c>
      <c r="F46" s="27" t="s">
        <v>33</v>
      </c>
      <c r="G46" s="35" t="s">
        <v>93</v>
      </c>
      <c r="H46" s="27" t="s">
        <v>94</v>
      </c>
      <c r="I46" s="32">
        <v>2023.03</v>
      </c>
      <c r="J46" s="59">
        <v>2023.1</v>
      </c>
      <c r="K46" s="35" t="s">
        <v>188</v>
      </c>
      <c r="L46" s="27">
        <v>800</v>
      </c>
      <c r="M46" s="27">
        <v>800</v>
      </c>
      <c r="N46" s="27">
        <v>500</v>
      </c>
      <c r="O46" s="35">
        <v>100</v>
      </c>
      <c r="P46" s="27"/>
      <c r="Q46" s="27"/>
      <c r="R46" s="27"/>
      <c r="S46" s="27"/>
      <c r="T46" s="27"/>
      <c r="U46" s="27">
        <v>200</v>
      </c>
      <c r="V46" s="61">
        <v>510</v>
      </c>
      <c r="W46" s="27"/>
    </row>
    <row r="47" s="3" customFormat="1" ht="63" customHeight="1" spans="1:23">
      <c r="A47" s="27">
        <v>9</v>
      </c>
      <c r="B47" s="28" t="s">
        <v>29</v>
      </c>
      <c r="C47" s="29" t="s">
        <v>189</v>
      </c>
      <c r="D47" s="29" t="s">
        <v>190</v>
      </c>
      <c r="E47" s="29" t="s">
        <v>191</v>
      </c>
      <c r="F47" s="27" t="s">
        <v>33</v>
      </c>
      <c r="G47" s="27" t="s">
        <v>157</v>
      </c>
      <c r="H47" s="27" t="s">
        <v>158</v>
      </c>
      <c r="I47" s="32">
        <v>2023.03</v>
      </c>
      <c r="J47" s="61">
        <v>2023.1</v>
      </c>
      <c r="K47" s="27" t="s">
        <v>46</v>
      </c>
      <c r="L47" s="27">
        <v>600</v>
      </c>
      <c r="M47" s="27">
        <v>600</v>
      </c>
      <c r="N47" s="27">
        <v>400</v>
      </c>
      <c r="O47" s="35">
        <v>200</v>
      </c>
      <c r="P47" s="27"/>
      <c r="Q47" s="27"/>
      <c r="R47" s="27"/>
      <c r="S47" s="27"/>
      <c r="T47" s="27"/>
      <c r="U47" s="27"/>
      <c r="V47" s="61">
        <f t="shared" si="2"/>
        <v>510</v>
      </c>
      <c r="W47" s="27"/>
    </row>
    <row r="48" s="2" customFormat="1" ht="36" customHeight="1" spans="1:23">
      <c r="A48" s="26" t="s">
        <v>192</v>
      </c>
      <c r="B48" s="26"/>
      <c r="C48" s="26"/>
      <c r="D48" s="26"/>
      <c r="E48" s="26">
        <v>1</v>
      </c>
      <c r="F48" s="26"/>
      <c r="G48" s="26"/>
      <c r="H48" s="26"/>
      <c r="I48" s="54"/>
      <c r="J48" s="54"/>
      <c r="K48" s="26"/>
      <c r="L48" s="26">
        <v>710.85</v>
      </c>
      <c r="M48" s="26">
        <v>710.85</v>
      </c>
      <c r="N48" s="26">
        <v>51.8</v>
      </c>
      <c r="O48" s="25">
        <v>659.05</v>
      </c>
      <c r="P48" s="26"/>
      <c r="Q48" s="26"/>
      <c r="R48" s="79"/>
      <c r="S48" s="79"/>
      <c r="T48" s="79"/>
      <c r="U48" s="79"/>
      <c r="V48" s="61"/>
      <c r="W48" s="26"/>
    </row>
    <row r="49" s="5" customFormat="1" ht="58" customHeight="1" spans="1:23">
      <c r="A49" s="45">
        <v>1</v>
      </c>
      <c r="B49" s="28" t="s">
        <v>29</v>
      </c>
      <c r="C49" s="45" t="s">
        <v>193</v>
      </c>
      <c r="D49" s="45" t="s">
        <v>29</v>
      </c>
      <c r="E49" s="46" t="s">
        <v>194</v>
      </c>
      <c r="F49" s="27" t="s">
        <v>33</v>
      </c>
      <c r="G49" s="45" t="s">
        <v>195</v>
      </c>
      <c r="H49" s="45" t="s">
        <v>196</v>
      </c>
      <c r="I49" s="32">
        <v>2023.01</v>
      </c>
      <c r="J49" s="59">
        <v>2023.12</v>
      </c>
      <c r="K49" s="45" t="s">
        <v>197</v>
      </c>
      <c r="L49" s="45">
        <v>710.85</v>
      </c>
      <c r="M49" s="45">
        <v>710.85</v>
      </c>
      <c r="N49" s="45">
        <v>51.8</v>
      </c>
      <c r="O49" s="68">
        <v>659.05</v>
      </c>
      <c r="P49" s="45"/>
      <c r="Q49" s="45"/>
      <c r="R49" s="80"/>
      <c r="S49" s="80"/>
      <c r="T49" s="80"/>
      <c r="U49" s="80"/>
      <c r="V49" s="61">
        <v>705.85</v>
      </c>
      <c r="W49" s="45"/>
    </row>
    <row r="50" s="2" customFormat="1" ht="36" customHeight="1" spans="1:23">
      <c r="A50" s="26" t="s">
        <v>198</v>
      </c>
      <c r="B50" s="26"/>
      <c r="C50" s="26"/>
      <c r="D50" s="26"/>
      <c r="E50" s="26">
        <v>2</v>
      </c>
      <c r="F50" s="26"/>
      <c r="G50" s="26"/>
      <c r="H50" s="26"/>
      <c r="I50" s="63"/>
      <c r="J50" s="54"/>
      <c r="K50" s="26"/>
      <c r="L50" s="55">
        <f t="shared" ref="L50:Z50" si="6">SUM(L51:L52)</f>
        <v>363.89772</v>
      </c>
      <c r="M50" s="55">
        <f t="shared" si="6"/>
        <v>363.89772</v>
      </c>
      <c r="N50" s="26">
        <f t="shared" si="6"/>
        <v>73.89772</v>
      </c>
      <c r="O50" s="56">
        <f t="shared" si="6"/>
        <v>290</v>
      </c>
      <c r="P50" s="55">
        <f t="shared" si="6"/>
        <v>0</v>
      </c>
      <c r="Q50" s="55">
        <f t="shared" si="6"/>
        <v>0</v>
      </c>
      <c r="R50" s="26">
        <f t="shared" si="6"/>
        <v>0</v>
      </c>
      <c r="S50" s="26">
        <f t="shared" si="6"/>
        <v>0</v>
      </c>
      <c r="T50" s="26">
        <f t="shared" si="6"/>
        <v>0</v>
      </c>
      <c r="U50" s="26">
        <f t="shared" si="6"/>
        <v>0</v>
      </c>
      <c r="V50" s="61"/>
      <c r="W50" s="26"/>
    </row>
    <row r="51" s="3" customFormat="1" ht="52" customHeight="1" spans="1:23">
      <c r="A51" s="27">
        <v>1</v>
      </c>
      <c r="B51" s="28" t="s">
        <v>29</v>
      </c>
      <c r="C51" s="29" t="s">
        <v>199</v>
      </c>
      <c r="D51" s="29" t="s">
        <v>29</v>
      </c>
      <c r="E51" s="29" t="s">
        <v>200</v>
      </c>
      <c r="F51" s="27" t="s">
        <v>33</v>
      </c>
      <c r="G51" s="47" t="s">
        <v>93</v>
      </c>
      <c r="H51" s="27" t="s">
        <v>94</v>
      </c>
      <c r="I51" s="32">
        <v>2023.03</v>
      </c>
      <c r="J51" s="32">
        <v>2023.3</v>
      </c>
      <c r="K51" s="27" t="s">
        <v>201</v>
      </c>
      <c r="L51" s="69">
        <v>73.89772</v>
      </c>
      <c r="M51" s="69">
        <v>73.89772</v>
      </c>
      <c r="N51" s="27">
        <v>73.89772</v>
      </c>
      <c r="O51" s="70"/>
      <c r="P51" s="69"/>
      <c r="Q51" s="69"/>
      <c r="R51" s="29"/>
      <c r="S51" s="29"/>
      <c r="T51" s="29"/>
      <c r="U51" s="29"/>
      <c r="V51" s="61">
        <v>73.89772</v>
      </c>
      <c r="W51" s="27"/>
    </row>
    <row r="52" s="3" customFormat="1" ht="55" customHeight="1" spans="1:23">
      <c r="A52" s="27">
        <v>2</v>
      </c>
      <c r="B52" s="35" t="s">
        <v>29</v>
      </c>
      <c r="C52" s="35" t="s">
        <v>202</v>
      </c>
      <c r="D52" s="35" t="s">
        <v>203</v>
      </c>
      <c r="E52" s="35" t="s">
        <v>204</v>
      </c>
      <c r="F52" s="27" t="s">
        <v>33</v>
      </c>
      <c r="G52" s="35" t="s">
        <v>40</v>
      </c>
      <c r="H52" s="35" t="s">
        <v>41</v>
      </c>
      <c r="I52" s="32">
        <v>2023.06</v>
      </c>
      <c r="J52" s="59">
        <v>2023.12</v>
      </c>
      <c r="K52" s="35" t="s">
        <v>205</v>
      </c>
      <c r="L52" s="69">
        <v>290</v>
      </c>
      <c r="M52" s="69">
        <v>290</v>
      </c>
      <c r="N52" s="27"/>
      <c r="O52" s="35">
        <v>290</v>
      </c>
      <c r="P52" s="27"/>
      <c r="Q52" s="69"/>
      <c r="R52" s="29"/>
      <c r="S52" s="29"/>
      <c r="T52" s="29"/>
      <c r="U52" s="29"/>
      <c r="V52" s="61">
        <f t="shared" si="2"/>
        <v>246.5</v>
      </c>
      <c r="W52" s="27"/>
    </row>
    <row r="53" s="1" customFormat="1" spans="1:23">
      <c r="A53" s="6"/>
      <c r="B53" s="7"/>
      <c r="C53" s="7"/>
      <c r="D53" s="7"/>
      <c r="E53" s="6"/>
      <c r="F53" s="6"/>
      <c r="G53" s="6"/>
      <c r="H53" s="6"/>
      <c r="I53" s="8"/>
      <c r="J53" s="8"/>
      <c r="K53" s="6"/>
      <c r="L53" s="6"/>
      <c r="M53" s="6"/>
      <c r="N53" s="6"/>
      <c r="O53" s="9"/>
      <c r="P53" s="6"/>
      <c r="Q53" s="6"/>
      <c r="R53" s="10"/>
      <c r="S53" s="10"/>
      <c r="T53" s="10"/>
      <c r="U53" s="10"/>
      <c r="V53" s="11"/>
      <c r="W53" s="6"/>
    </row>
  </sheetData>
  <mergeCells count="32">
    <mergeCell ref="A1:D1"/>
    <mergeCell ref="A2:V2"/>
    <mergeCell ref="A3:D3"/>
    <mergeCell ref="M3:N3"/>
    <mergeCell ref="K4:L4"/>
    <mergeCell ref="M4:U4"/>
    <mergeCell ref="A6:D6"/>
    <mergeCell ref="A7:D7"/>
    <mergeCell ref="A17:D17"/>
    <mergeCell ref="A32:D32"/>
    <mergeCell ref="A38:D38"/>
    <mergeCell ref="A48:D48"/>
    <mergeCell ref="A50:D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ageMargins left="0.118055555555556" right="0.0784722222222222" top="0.275" bottom="0.196527777777778" header="0.5" footer="0.5"/>
  <pageSetup paperSize="9" scale="6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2023-03-02T08:41:00Z</dcterms:created>
  <dcterms:modified xsi:type="dcterms:W3CDTF">2023-11-22T10:39:30Z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  <property fmtid="{D5CDD505-2E9C-101B-9397-08002B2CF9AE}" pid="3" name="ICV">
    <vt:lpwstr>35D87DE3307F4C508B6F6780AC8A5A48</vt:lpwstr>
  </property>
</Properties>
</file>