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8280"/>
  </bookViews>
  <sheets>
    <sheet name="林芝市" sheetId="40" r:id="rId1"/>
  </sheets>
  <definedNames>
    <definedName name="_xlnm._FilterDatabase" localSheetId="0" hidden="1">林芝市!$U$1:$U$336</definedName>
    <definedName name="_xlnm.Print_Titles" localSheetId="0">林芝市!#REF!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<sst xmlns="http://schemas.openxmlformats.org/spreadsheetml/2006/main" count="2628" uniqueCount="1249">
  <si>
    <t>林芝市波密县2025年脱贫县入库项目计划明细表</t>
  </si>
  <si>
    <t>制表单位：自治区农业农村厅                                                                                                                                                                   单位：万元                                                                                                                                                             制表时间：2024年11月29日</t>
  </si>
  <si>
    <t>序号</t>
  </si>
  <si>
    <t>地市/县区</t>
  </si>
  <si>
    <t>项目名称</t>
  </si>
  <si>
    <t>项目地点</t>
  </si>
  <si>
    <t>项目建设内容（项目总体情况、可行性、必要性)</t>
  </si>
  <si>
    <t>项目                性质                         （新建/续建）</t>
  </si>
  <si>
    <t>责任        单位</t>
  </si>
  <si>
    <t>资金情况（万元）</t>
  </si>
  <si>
    <t>计划发放                   劳务报酬                    （万元）</t>
  </si>
  <si>
    <t>经营性产业项目尽职调查报告及利益联结等情况</t>
  </si>
  <si>
    <t>效益分析</t>
  </si>
  <si>
    <t>前期工作情况</t>
  </si>
  <si>
    <t>备注                    （到户项目群众自筹需达到10%）</t>
  </si>
  <si>
    <t>项目                    个数</t>
  </si>
  <si>
    <t>产业项目分类。1.种植类、2养殖类、3.加工类、4商贸流通类、5乡村旅游类、6.产业配套基础设施类、7其他</t>
  </si>
  <si>
    <t>基础设施分类。1.水利、2.电力、3.交通、4.通讯网络、5.危房改造、6.其他</t>
  </si>
  <si>
    <t>宜居宜业和美乡村建设。1.配套产业和美村、2.一般基础设施和美村、3新风貌</t>
  </si>
  <si>
    <t>巩固提升（人居环境整治）。1.配套产业人居环境整治、2.一般基础设施 人居环境整治</t>
  </si>
  <si>
    <t>搬迁后扶类。1.易地搬迁、2。抵边搬迁、3.三岩搬迁、4.极高海拔搬迁</t>
  </si>
  <si>
    <t>其他资金项目。1.以工代赈、2.少数民族发展</t>
  </si>
  <si>
    <t>总投资</t>
  </si>
  <si>
    <t>国家投资</t>
  </si>
  <si>
    <t>群众自筹</t>
  </si>
  <si>
    <t>其他</t>
  </si>
  <si>
    <t>行次</t>
  </si>
  <si>
    <t>林芝市小计</t>
  </si>
  <si>
    <t>一、市本级</t>
  </si>
  <si>
    <t>（一）乡村特色产业类（含产业基础设施配套）</t>
  </si>
  <si>
    <t>林芝农垦嘎玛农业有限公司</t>
  </si>
  <si>
    <t>林芝嘎玛现代高原渔业基地建设项目（三期）</t>
  </si>
  <si>
    <t>嘎玛渔场</t>
  </si>
  <si>
    <t>项目建设内容：新建水产育苗车间（保温厂房）1200平方米、工程化循环水养殖保温大棚3座共3600平方米，改造水处理设施600平方米及配套相关附属设施设备。
可行性：一是技术可行，系统掌握了设施化养殖，特别是工厂化循环水养殖技术，已办理水产滩涂养殖证；二是市场前景可行，西藏现消费虾的需求量较大，在旅游、重大项目开发的形势下，基本依靠从成都、甘肃等地运到拉萨、林芝地区，品种少、价格贵，因此我们的水产市场潜力较大。三是建设用地保障，建设区域为我司自有水产基地，不涉及林地、草地、保护区等。
必要性：一是农业农村部、西藏自治区、林芝市委市政府落实总书记重要指示做出的重大部署；二是满足西藏人民日益增长的高品质生活需求、着眼国家重大项目保供的必然要求；三是对推动林芝渔业和公司高质量发展的重要举措。</t>
  </si>
  <si>
    <t>新建</t>
  </si>
  <si>
    <t>1.带动农户发展生产情况。通过项目建设直接带动职工就业增收；带动公司经济增长，职工增收。
2.通过开展养殖技术培训，间接带动周边农牧民增收、保护价收购、重大保供等。
3.吸纳农村劳动力稳定就业情况。用工渠道：项目劳务及机械用工；用工数量：12户以上，就业增收30万元以上。</t>
  </si>
  <si>
    <t>经济效益：通过项目投产后可实现销售水产利润可达50万元。
社会效益：带动当地农牧民就业增收，解决12户以上就业岗位。
生态效益：本项目通过循环水养殖及水处理设备处理后有利于生态环保。</t>
  </si>
  <si>
    <t>完成用地预审，正在编制可研及初步设计</t>
  </si>
  <si>
    <t>嘎玛农业优质草莓基地建设项目</t>
  </si>
  <si>
    <t>巴宜区布久乡米林农场第四生产管区</t>
  </si>
  <si>
    <t>项目建设内容：新建占地约13亩草莓种植大棚以及道路硬化、设备购置1项、配套总体电器和给排水工程等。     
可行性：一是技术可行，我司参与种植草莓已有10余年，草莓市场前景广阔，效益较好。目前在建的米林农场林果产业配套提升工程为草莓种植基地，目前已进入收尾阶段，结构安全性和保温性领先大部分温室大棚；二是区位优势明显，符合公司战略规划。拟建位置为306省道旁，位于公司农旅融合发展区域，将有效结合旅游及重大保供，实行采摘及招商结合。三是建设用地保障，建设区域为我司自有基地，不涉及林地、草地、保护区、淹没区等。
必要性：一是农业部、西藏自治区、林芝市委市政府落实总书记重要指示做出的重大部署；二是满足西藏人民日益增长的高品质生活需求、着眼国家重大项目保供的必然要求；三是对推动林芝特色产业发展的重要举措。</t>
  </si>
  <si>
    <t xml:space="preserve">
就业务工：提供就业岗位，吸纳脱贫户、易地搬迁户、防止返贫监测帮扶对象以及低收入农户就近务工就业。
种植培训：加强技术培训，提高农户的种植技能和管理水平。
市场营销与品牌建设：建立销售渠道，加强品牌建设和宣传，拓宽销售市场。
加强运营管护：明确运营模式、运营主体、经营方式和运营期限，确保项目持续发挥效益。</t>
  </si>
  <si>
    <t>经济效益：投产一年后基本上实现利润30万元以上。
社会效益：促进农业产业结构优化升级，推动乡村振兴，提高职工收入水平。
生态效益：采用绿色种植技术和管理模式，减少化肥农药使用量，保护生态环境。</t>
  </si>
  <si>
    <t>完成第三方机构招标，完成用地预审，环评备案，风评报告。正在完善实施方案</t>
  </si>
  <si>
    <t>嘎玛现代高原渔业基地配套提升工程（数智渔业）</t>
  </si>
  <si>
    <t>项目建设内容：新建功能用房680平方米，包括给排水、应用、绿化、电气和简单装修等附属工程。配套仓库、实验室、控制室、看守房等以及物联网设备如水质传感器、智能投喂系统、增氧设备和远程操控系统、监控摄像头等数智化硬件、软件设备。以达到利用信息技术、物联网技术、大数据分析等现代科技手段，对渔业生产的各个环节进行智能化管理，以提高生产效率、产品质量和可持续性。  
可行性： 从成本效益看，渔业基地规模较大，配套房的建设能提高渔业生产的整体效率、降低运营成本。
必要性：1.生产运营需求。渔业基地需要仓库来储存渔具、鱼苗、饲料等物资。没有这些配套房，渔业生产的连续性会受到影响。2.管理需求。水质检测、动保库等配套房有助于渔业基地的规范化管理。管理人员可以在设施房内制定生产计划、进行质量控制、协调物流运输等工作。</t>
  </si>
  <si>
    <t>就业务工：提供就业岗位，吸纳脱贫户、易地搬迁户、防止返贫监测帮扶对象以及低收入农户就近务工就业。
渔业培训：管理技术培训，检测培训，提高渔业技术人员的养殖技能和管理水平。
加强运营管护：明确运营模式、运营主体、经营方式和运营期限，确保项目持续发挥效益。</t>
  </si>
  <si>
    <t xml:space="preserve">
社会效益：带动当地农牧民就业增收，为周边农户解决10户以上就业岗位。
生态效益：本项目通过配套检测水质及监测设备后有利于生态环保。</t>
  </si>
  <si>
    <t>完成用地预审，正在编制实施方案</t>
  </si>
  <si>
    <t>林芝市</t>
  </si>
  <si>
    <t>易贡茶场林下资源种植项目</t>
  </si>
  <si>
    <t>易贡茶场</t>
  </si>
  <si>
    <t>利用林下资源种植100亩羊肚菌和木耳等食用菌；配套场地平整、网围栏购置安装、新建管理活动房200平方米、水渠建设、灌溉系统建设；购置羊肚菌、木耳等菌种与营养袋。</t>
  </si>
  <si>
    <t>林芝农垦易贡茶业有限公司</t>
  </si>
  <si>
    <t xml:space="preserve">联农带农方式：（一）项目中联农方案1.吸纳当地茶农和群众劳动力稳定就业情况
本项目预计工期为7个月，用工人数约为32人，高峰可达65人，可为易贡茶场提供30%的就业岗位。2.促进茶农共享资产收益情况
项目施工期间，施工单位向易贡茶场当地茶农及群众预计租赁机械费约25万元。
（二）项目建成后联农方案1.吸纳农村劳动力稳定就业。2.项目完成后，直接带动当地群众10名工作人员就业，年增收6万元。
</t>
  </si>
  <si>
    <t>经济效益
项目投产后，企业可实现年增收63万元以上。
社会效益
带动当地32名茶农及群众短期就业，人均增收2.65万元。项目建成后10名工作人员长期就业增收，年人均增收6万元。
生态效益
提供林下资源种植，以及本项目制定了生态环境保护实施方案，做好环境保护工作。</t>
  </si>
  <si>
    <t>目前完成可研及初步设计编制，用地手续齐全</t>
  </si>
  <si>
    <t>二、巴宜区</t>
  </si>
  <si>
    <t>巴宜区</t>
  </si>
  <si>
    <t>巴宜区林下资源发展项目</t>
  </si>
  <si>
    <t>建设内容：巴宜区林地资源丰富，以林地资源为依托，发展林下资源种植有利于稳定带动当地经济发展、提高当地人口就业率，项目地点位于百巴镇扎地村和增巴村的3级林地，其中扎地村125.56亩，增巴村273.42亩，主要均为种植白肉灵芝（每亩种植白肉灵芝5000包），包括建设小拱棚60000㎡，对398.98亩林地进行地表清理、修枝，配套全自动灌溉系统2套，水罐1560m³，可移动灌溉设备房6套，砂卵石道路9897㎡，网围栏3559.12㎡以及电气等相关工程，并配套相关设备。同时，加强林芝松茸等林下资源品牌打造，宣传推广“环喜论坛+松茸季”，着力提升林芝林下资源产品影响力。
可行性：项目建设区优越的地理位置、丰富的林下种植经验为项目建设提供可能性。项目区位和交通优势显著。原有种植的成功经验，为本项目的建设运营提供了最大的保障。本项目建设符合国家有关方针、政策和法规，建设因地制宜、节约资源、保护环境，做到适用、经济、美观，符合节能、节地、节水、节材的要求。在社会需求的驱动下，相关行业不断深化供给侧改革，绿色产品、有机产品的供给逐步优化，绿色消费、体验消费需求持续增加，这些都为林下经济的发展提供了市场保障。
必要性：本项目符合国家林业和草原局《全国林下经济发展指南》（2021—2030年）、中共中央国务院《关于做好2022年全面推进乡村振兴重点工作的意见》和《林芝市国民经济和社会发展第十四个五年规划和二〇三五年远景目标纲要》的相关要求。符合统筹城乡经济社会发展的要求，调整农业结构，扩大农民就业，加快科技进步，深化农村改革，增加农业投入，强化对农业支持保护，力争实现农民收入较快增长，尽快扭转城乡居民收入差距不断扩大的趋势。
项目区为巴宜区百巴镇扎地村和增巴村，通过建设林下种植高效产业，建成高效产业和培训就业基地。示范带动发展高效农业和林下种植业发展，增加当地村民就业，增加收入。该产业让政府、村社、农户、企业一起联动，并形成利益联结机制，助推乡村振兴。
第三方运营企业：西藏上诚健康产业股份有限公司</t>
  </si>
  <si>
    <t>巴宜区农业农村局</t>
  </si>
  <si>
    <t>已完成尽职调查。
已制定联农带农利益联结机制。利益联结：建成后由第三方企业运营，采取“企业+村集体+农户”的利益联结方式运营，预计年增加村集体经济收入40余万元，带动当地群众就业10人以上。
第三方运营企业：西藏上诚健康产业股份有限公司</t>
  </si>
  <si>
    <t>经济效益：每年群众能够得到项目分红在40余万元左右。社会效益：一是能够有效解决林芝产业发展用地问题；二是项目建成后，能够增加脱贫户的收入来源和就业渠道，改善其生活质量，该项目建成后，将优先吸纳百巴镇增巴村和扎地村脱贫户就业，村内的脱贫户都可以前往务工，通过自己的双手致富。也能使脱贫户思想上从“要我致富”到“我要致富”转变观念。增强靠双手勤劳致富的思想。同时，可以辐射带动周边村庄农民群众思想转变。</t>
  </si>
  <si>
    <t>已下达概批</t>
  </si>
  <si>
    <t>强嘎村蛋鸡养殖基地提升改造项目</t>
  </si>
  <si>
    <t>百巴镇强嘎村</t>
  </si>
  <si>
    <t>建设内容：强嘎村蛋鸡养殖基地蛋鸡存栏20000羽，日产蛋量1.8万枚，年带动强嘎村集体增收18万元，项目效益明显，市场前景较好，现需增添蛋鸡养殖设备2套；小鸡育雏室设备1套，进一步扩大养殖规模，后期规模可达存栏40000羽，日产蛋3.6万枚。                                                                                                                                                      
可行性：1.技术可行性： 如今养鸡场的改造提升技术不断发展和成熟。例如，自动化养殖设备的应用愈发广泛，包括自动喂料系统、自动饮水系统、自动清粪系统等，这些设备能够极大地提高养鸡场的生产效率和管理水平。而且环境控制技术也在不断进步，如智能温控、通风设备等，可以精确地调节鸡舍内的温度、湿度、空气质量等环境参数，为鸡的生长提供适宜的环境。 2.经济可行性：从长期来看，养鸡场改造提升后，生产效率的提高、鸡的成活率和产蛋率的提升、饲料利用率的增加等，都能够带来显著的经济效益。例如，自动化设备的应用可以减少人工成本，精准的环境控制和科学的饲养管理可以降低鸡的发病率，减少治疗成本，同时提高鸡的生长速度和产蛋量，从而增加收入。3.资源可行性：土地资源方面，养鸡场在原有的场地上进行改造提升具有可行性，不需要额外占用大量的土地。而且可以通过合理的规划和布局，提高土地的利用率。
必要性： 1.提高生产效率： 传统养鸡场大多采用人工喂料、清粪等方式，劳动强度大，工作效率低。改造提升后，自动化设备的应用可以实现喂料、饮水、清粪等工作的自动化，大大节省了人力和时间，提高了生产效率。2.提升产品质量：良好的鸡舍环境和科学的饲养管理能够减少鸡的疾病发生，降低药物的使用量，从而提高鸡肉和鸡蛋的品质，满足消费者对绿色、健康食品的需求。3.增强环境保护：养鸡场会产生大量的粪便和污水，如果处理不当，会对周围环境造成严重的污染。改造提升后的养鸡场可以采用先进的粪便处理和污水处理技术，实现废弃物的无害化处理和资源化利用，减少对环境的污染。4.适应市场需求：随着人们生活水平的提高和消费观念的转变，对鸡肉和鸡蛋的品质、安全性要求越来越高。养鸡场只有不断改造提升，提高产品质量和安全性，才能满足市场需求，在激烈的市场竞争中占据一席之地。大型超市、食品加工企业等对养鸡场的规模、生产标准等有较高的要求，养鸡场通过改造提升，可以扩大生产规模，提高生产标准，更好地与市场对接。5. 符合行业发展趋势： 养殖业正朝着规模化、集约化、智能化的方向发展，养鸡场的改造提升是顺应行业发展趋势的必然选择。只有不断提高自身的技术水平和管理水平，才能在行业发展中保持竞争力。 国家对养殖业的环保、防疫等方面的要求越来越严格，养鸡场必须进行改造提升，才能符合相关政策法规的要求，实现可持续发展。
第三方运营企业：西藏闽豪农业发展有限公司</t>
  </si>
  <si>
    <t>已完成尽职调查。
已制定联农带农利益联结机制。利益联结情况：已建立利益联结，建成后由第三方企业运营，采取“企业+村集体+农户”的利益联结方式运营，预计年增加村集体经济收入6余万元。
第三方运营企业：西藏闽豪农业发展有限公司</t>
  </si>
  <si>
    <t>经济效益：每年群众能够得到项目分红在6万元左右。社会效益：一是项目建成后，能够有效保障了林芝的蛋供应；二是增加脱贫户的收入来源和就业渠道，改善其生活质量，该项目建成后，将优先吸纳百巴镇强嘎村脱贫户就业，村内的脱贫户都可以前往务工，通过自己的双手致富。也能使脱贫户思想上从“要我致富”到“我要致富”转变观念。增强靠双手勤劳致富的思想。同时，可以辐射带动周边村庄农民群众思想转变。</t>
  </si>
  <si>
    <t>卡斯木村民族手工艺配套项目</t>
  </si>
  <si>
    <t>林芝镇卡斯木村</t>
  </si>
  <si>
    <t>建设内容：卡斯木氆氇加工厂现有厂房360㎡，缝纫机15个，年加工氆氇1500匹，带动卡斯木村民年增收20万元，随着民族手工艺产业的不断发展，现有设备无法满足发展需求，现需进行提升改造购置厚料机4台、平缝机2台、蒸烫一体机10台及印染纱线采购，对原有30部手工织布机进行改造升级，购买相关设计服务。
可行性：1. 丰富的手工艺资源：林芝镇卡斯木拥有悠久的手工艺传统，这些独特的技艺为配套项目提供了坚实的基础。不同民族的手工艺风格各异，具有很高的艺术价值和市场潜力，可以吸引广泛的消费者群体。2. 市场需求增长：随着人们对传统文化的重视和对个性化产品的追求，民族手工艺品的市场需求逐渐增加。旅游市场的发展也为民族手工艺品提供了广阔的销售渠道，游客对具有地方特色和民族文化内涵的手工艺品有较高的购买意愿。
3. 政策支持： 政府对民族文化产业的扶持力度不断加大，出台了一系列政策措施，鼓励和支持民族手工艺的传承与发展。相关部门可能提供资金支持、技术培训、市场推广等方面的帮助，为配套项目的实施创造良好的政策环境。4. 技术创新的可能性：现代科技的发展为民族手工艺的创新提供了新的机遇。可以将传统手工艺与现代设计、新材料、新工艺相结合，开发出更具市场竞争力的产品。互联网和电子商务的普及也为民族手工艺品的销售和推广提供了便捷的平台，扩大了市场覆盖范围。5. 人力资源优势：民族地区通常有大量的手工艺人，他们拥有精湛的技艺和丰富的经验。通过培训和组织，可以充分发挥他们的才能，为配套项目提供人力资源保障。同时，也可以吸引年轻人参与到民族手工艺的传承与发展中来，为项目注入新的活力。
必要性：1. 保护和传承民族文化：民族手工艺是民族文化的重要组成部分，实施配套项目可以有效地保护和传承这些宝贵的文化遗产。通过对手工艺的传承和发展，可以让更多的人了解和认识民族文化，增强民族自豪感和凝聚力。2. 促进经济发展：民族手工艺产业可以为当地带来经济收入，创造就业机会，促进民族地区的经济发展。3. 推动乡村振兴：在乡村地区实施民族手工艺配套项目，可以促进乡村产业振兴，提高农民收入水平。手工艺品的生产可以结合乡村旅游，打造特色乡村旅游产品，吸引游客前来观光、体验，促进乡村旅游的发展。4. 促进文化交流与融合：民族手工艺品作为文化交流的载体，可以促进不同民族之间的文化交流与融合。
运营主体：卡斯木村集体</t>
  </si>
  <si>
    <t>巴宜区文旅局</t>
  </si>
  <si>
    <t>村集体运营，无需开展尽职调查
已制定联农带农利益联结机制。利益联结情况，采取“村集体+农户”的利益联结方式运营，由村集体负责管理，农户负责生产加工，预计年带动群众增收20余万元，带动就业10人以上。</t>
  </si>
  <si>
    <t>经济效益：每年群众能够得到项目分红在20万元左右。社会效益：一是项目建成后，能够有效传承林芝的民族手工艺；二是增加脱贫户的收入来源和就业渠道，改善其生活质量，该项目建成后，将优先吸纳林芝镇卡斯木村脱贫户就业，村内的脱贫户都可以前往务工，通过自己的双手致富。也能使脱贫户思想上从“要我致富”到“我要致富”转变观念。增强靠双手勤劳致富的思想。同时，可以辐射带动周边村庄农民群众思想转变。</t>
  </si>
  <si>
    <t>强嘎村藏猪养殖场建设项目</t>
  </si>
  <si>
    <t>建设内容：在50亩的场地修建1320米围栏、对原有20000平方米基础设施进行升级改造并配套水、电、路等附属设施，建成后预计存栏2000头，出栏1800头。
可行性：林芝有着川藏铁路等重大项目机遇，畜牧业有着广阔的市场前景，为项目后期效益提供了保障；巴宜区有着较高的畜牧业技术力量使项目建设具有可靠技术支撑体系；优质的产品，巨大的市场，使项目运行具备巨大的发展空间，增加就业机会、经济收入，保障农产品供应，有助于农村经济多元化。
必要性：项目的建设是保障畜牧业供应的需要，畜牧业的消费量逐年提高，市场有保障，项目建设是促进畜牧业生产转型升级、发展规模化养殖的有效措施，项目建设能带动当地经济发展、创造就业机会。                          运营主体：巴宜区米瑞乡通麦村青岗林藏香猪养殖农牧民专业合作社</t>
  </si>
  <si>
    <t>村集体运营，无需开展尽职调查
已制定联农带农利益联结机制。利益联结情况：建成后由村集体运营，采取“村集体+农户”的利益联结方式运营，预计年增加村集体经济收入30余万元，带动周围群众就业10人以上。</t>
  </si>
  <si>
    <t>经济效益：每年群众能够得到项目分红在30万元左右。社会效益：一是项目建成后，能够稳定林芝市的畜牧业市场；二是增加脱贫户的收入来源和就业渠道，改善其生活质量，该项目建成后，将优先吸纳百巴镇强嘎村脱贫户就业，村内的脱贫户都可以前往务工，通过自己的双手致富。也能使脱贫户思想上从“要我致富”到“我要致富”转变观念。增强靠双手勤劳致富的思想。同时，可以辐射带动周边村庄农民群众思想转变。</t>
  </si>
  <si>
    <t>百巴镇嘎吉村民宿旅游建设项目</t>
  </si>
  <si>
    <t>巴宜区永久村</t>
  </si>
  <si>
    <t>建设内容：建设民宿40间，地上建筑面积2340平，地下建筑面积520平，配套管理用房325平方米，总建筑面积3185平方米，建设民宿及相关附属，包含排水、电气等。
可行性：1.旅游市场增长：林芝市作为旅游城市，随着人们生活水平的提高和对旅游的需求增加，旅游市场不断扩大，建设旅游民宿可以满足游客的住宿需求。2.特色住宿需求：游客对于特色住宿的需求日益增长，村集体建设的旅游民宿可以结合当地特色，提供不同于城市酒店的独特体验。
必要性：1.促进乡村旅游发展。旅游民宿的建设可以提升乡村旅游的接待能力和服务水平，满足游客的住宿需求，延长游客的停留时间，促进乡村旅游的发展。带动相关产业发展，如餐饮、购物、娱乐等，增加村民的就业机会和收入来源。2.提升村集体收入。村集体通过投资建设旅游民宿，可以获得民宿的经营收益，增加村集体的经济实力。同时，民宿的建设和运营也可以带动村集体其他产业的发展，实现多元化经营。
第三方运营主体：萨亟布实业有限公司</t>
  </si>
  <si>
    <t>村集体管理无需开展尽职调查
已制定联农带农利益联结机制。利益联结情况：建成后由第三企业运营，采取“企业+村集体+农户”的利益联结方式运营，预计年增加村集体经济收入70万元，带动群众就业10人以上。</t>
  </si>
  <si>
    <t>经济效益：每年通过租赁配套设施收益大概在70余万元。社会效益：项目建成后，能够增加巴宜区群众的收入来源和就业渠道，改善其生活质量，不断提高群众的幸福感和获得感</t>
  </si>
  <si>
    <t>正在开展前期工作</t>
  </si>
  <si>
    <t>巴宜区甲日卡村葡萄基地提升改造项目</t>
  </si>
  <si>
    <t>布久乡甲日卡村</t>
  </si>
  <si>
    <t>建设内容：对现有145亩葡萄种植园进行配套提升，修建蓄水池，引水管道铺设2000米，配套全自动控制系统、全自动施肥系统、滴管系统及相关配设施建设。
可行性：一是林芝市巴宜区有着得天独厚的区位优势和气候优势，巴宜区的气候适合葡萄生产，加之布久乡甲日卡紧邻嘎玛农场和米林农场，两大农场有着丰富的种植技术；二是目前林芝市场的葡萄大多数是从内地采购，由于运输距离远，运输成本高，同时不能满足群众对产品的新鲜度，所以在巴宜区发展葡萄种植有着广阔的市场需求。
必要性：项目建设后能够有效解决林芝群众对葡萄市场的需求，同时是促进产业结构调整，增加农民收入的需要，也是发展优质农产品生产的需要，是夯实水果产业基础的需要，是调整水果产业结构，适应水果生产发展的需要。运营主体：甲日卡村集体</t>
  </si>
  <si>
    <t xml:space="preserve">
已制定联农带农利益联结机制。利益联结情况：已建立利益联结，建成后由村集体运营，采取“村集体+农户”的利益联结方式运营，70%用于村集体分红，30%用于村集体发展储备资金。</t>
  </si>
  <si>
    <t>经济效益：目前由于葡萄属于苗期，未能产生经济效益；社会效益：一是葡萄挂果后，能够稳定林芝市的水果市场；二是增加脱贫户的收入来源和就业渠道，改善其生活质量，也能使脱贫户思想上从“要我致富”到“我要致富”转变观念。增强靠双手勤劳致富的思想。同时，可以辐射带动周边村庄农民群众思想转变。该项目建成后,每年预计产生效益40万元。</t>
  </si>
  <si>
    <t>巴宜区八一镇加乃村藏药材种植项目</t>
  </si>
  <si>
    <t>八一镇加乃村</t>
  </si>
  <si>
    <t>建设内容：大力发展藏药材种植，种植贝母70余亩，按照70%实际种植率，贝母实际种植面积为50亩。由于贝母种植技术及工艺，本项目贝母种植采用两年轮种，每年1/2用地种植贝母，即本项目每年种植贝母25亩。项目新建网围栏955米，喷灌系统1套（含机组设备、增压泵、管道、喷头等，喷头间距1.50m），对50亩土地进行土壤培肥、翻耕、捡石头及配套相关设施。
可行性：项目建设区优越的地理位置、丰富的林下种植经验为项目建设提供可能性。项目区位和交通优势显著。原有种植的成功经验，为本项目的建设运营提供了最大的保障。本项目建设符合国家有关方针、政策和法规，建设因地制宜、节约资源、保护环境，做到适用、经济、美观，符合节能、节地、节水、节材的要求。在社会需求的驱动下，相关行业不断深化供给侧改革，绿色产品、有机产品的供给逐步优化，绿色消费、体验消费需求持续增加，这些都为林下经济的发展提供了市场保障。
必要性：本项目符合国家林业和草原局《全国林下经济发展指南》（2021—2030年）、中共中央国务院《关于做好2022年全面推进乡村振兴重点工作的意见》和《林芝市国民经济和社会发展第十四个五年规划和二〇三五年远景目标纲要》的相关要求。符合统筹城乡经济社会发展的要求，调整农业结构，扩大农民就业，加快科技进步，深化农村改革，增加农业投入，强化对农业支持保护，力争实现农民收入较快增长，尽快扭转城乡居民收入差距不断扩大的趋势。
项目区为巴宜区八一镇加乃村，通过建设林下种植高效产业，建成高效产业和培训就业基地。示范带动发展高效农业和林下种植业发展，增加当地村民就业，增加收入。该产业让政府、村社、农户、企业一起联动，并形成利益联结机制，助推乡村振兴。
第三方运营企业：西藏荣源生态农业科技发展有限公司</t>
  </si>
  <si>
    <t>已完成尽职调查
已制定联农带农利益联结机制。利益联结：建成后由第三方企业运营，采取“企业+村集体+农户”的利益联结方式运营，预计年增加收入47余万元，带动当地群众就业10人以上。
第三方运营企业：西藏荣源生态农业科技发展有限公司</t>
  </si>
  <si>
    <t>经济效益：每年群众能够得到项目带动增收47万元左右。社会效益：一是能够有效解决林芝产业发展用地问题；二是项目建成后，能够增加脱贫户的收入来源和就业渠道，改善其生活质量，该项目建成后，将优先吸纳八一镇加乃村脱贫户就业，村内的脱贫户都可以前往务工，通过自己的双手致富。也能使脱贫户思想上从“要我致富”到“我要致富”转变观念。增强靠双手勤劳致富的思想。同时，可以辐射带动周边村庄农民群众思想转变。</t>
  </si>
  <si>
    <t>米瑞乡农副产品销售平台建设项目</t>
  </si>
  <si>
    <t>通麦村</t>
  </si>
  <si>
    <t>建设内容：新建农产品销售平台1栋，地上1层，建筑面积413.99平方米，并配套相关水电及附属。
可行性：目前米瑞乡有着成熟的贡布阿达抖音平台，同时巴宜区米瑞乡12个行政村有着丰富的农特产品，包括通麦青岗林藏猪、苹果、黄桃、以及丰富的绿色有机蔬菜；该项目建成后可以有效拓宽12个行政村农副产品的销售渠道，增加脱贫户和监测户是收入和就业渠道。
必要性：1. 增加农民收入。直接销售农产品可以减少中间环节，提高农产品的销售价格，增加农民的收入。通过销售中心的品牌建设和营销推广，提高农产品的附加值，进一步提升农民的经济效益。2. 促进农业产业发展。销售中心可以为农民提供市场信息和技术指导，引导农民调整种植结构，提高农产品的质量和产量。推动农业产业化经营，促进农产品的加工、储存和运输等环节的发展，延长农业产业链。3. 提升村集体实力。建设农产品销售中心可以为村集体带来经济收益，增强村集体的经济实力。村集体可以利用销售中心的收益开展农村基础设施建设、公共服务提供和扶贫帮困等工作，改善村民的生活条件。4. 保障农产品质量安全。销售中心可以对农产品进行质量检测和追溯管理，确保农产品的质量安全。提高消费者对本村农产品的信任度，树立良好的品牌形象。
第三方运营企业：巴宜区米瑞乡通麦村青岗林藏香猪养殖农牧民专业合作社</t>
  </si>
  <si>
    <t>已完成尽职调查
已制定联农带农利益联结机制。利益联结情况：建成后由第三企业运营，采取“企业+村集体+农户”的利益联结方式运营，预计年增加村集体经济收入8万元，带动群众就业2人以上。
第三方运营企业：巴宜区米瑞乡通麦村青岗林藏香猪养殖农牧民专业合作社</t>
  </si>
  <si>
    <t>经济效益：每年销售平台租金收益大概在8万元左右，同时预计可以帮助群众销售农特产品200余万元。社会效益：项目建成后，能够增加脱贫户的收入来源和就业渠道，改善其生活质量，该项目建成后，将优先吸纳米瑞乡脱贫户就业，村内的脱贫户都可以前往务工，通过自己的双手致富。也能使脱贫户思想上从“要我致富”到“我要致富”转变观念。增强靠双手勤劳致富的思想。同时，可以辐射带动周边村庄农民群众思想转变。</t>
  </si>
  <si>
    <t>巴宜区民宿建设项目</t>
  </si>
  <si>
    <t>林芝镇立定村</t>
  </si>
  <si>
    <t>建设内容：2023年援藏投资4000万元，打造立定村乡村振兴示范村，同时，立定村毗邻雅尼湿地，风景优美，适宜发展乡村民宿旅游，现拟定在村内以采购装配式民宿40间，建筑面积3000平方米，占地约5亩，并配套水电路等基础设施。
可行性：巴宜区交通便利、气候宜人、基础条件较好，有巨大的市场和发展空间，有利于发展民宿旅游等产业项目。可充分利用立定村的生态绿色资源和红色资源，重点发展生态湿地旅游业、藏式风情旅游和红色文化教育。同时结合现有村庄产业、设施基础，以乡村旅游为基础，导入多元项目，实施村庄民宿项目，丰富沿线游玩体验度。在保护展现立定村湿地景观资源和藏式民族风情,努力把立定村打造为具有红色文化特征、绿色湿地景观特色凸显的“雅尼江畔第一村”旅游品牌，为打造世界级生态文化旅游目的地添砖加瓦。
必要性：通过项目实施，可盘活立定村旅游资源，将特色产业发展与生态旅游、乡村振兴等相结合，同时能够有效带动当地群众就业，实现就地就便就业增收，推动巴宜区乡村经济发展。                                           运营主体：林芝新绎旅游开发有限公司</t>
  </si>
  <si>
    <t xml:space="preserve">
已制定联农带农利益联结机制。利益联结情况：项目建成后，由第三方企业进行运营，采取“企业+村集体+群众”的利益联结模式，预计年带动增收100万元，带动群众就业5人以上。</t>
  </si>
  <si>
    <t>经济效益：每年通过“企业+村集体+农户”的方式带动群众增收100余万元，同时，带动群众在自家门口发乡村旅游业。
社会效益：项目建成后，通过带动巴宜区群众发展乡村旅游，增加就业渠道，增加群众收入，改善其生活质量，不断提高群众的幸福感和获得感</t>
  </si>
  <si>
    <t>林芝镇真巴村娟姗奶牛到户养殖项目</t>
  </si>
  <si>
    <t>林芝镇真巴村</t>
  </si>
  <si>
    <t>建设内容：采购8-15月龄娟姗奶牛81头。到户养殖。
可行性：政策到位、政府高度重视和有关单位大力配合为项目建设提供了保障；较高的畜牧业科技力量使项目建设具有可靠技术支撑体系；优质的产品，巨大的市场，使项目运行具备巨大的发展空间
必要性：是巩固和提升畜牧产业在巴宜区畜牧业经济发展中地位的客观要求；是推动巴宜区畜牧业产业结构的战略性调整，培育新的经济增长点的需要；是巴宜区现代畜牧业发展的必然选择和客观要求</t>
  </si>
  <si>
    <t>到户项目无需尽职调查
利益联结情况：建成后到户经营，采取村“集体管理+到户经营”的利益联结方式运营，预计年增加群众收入8万元。</t>
  </si>
  <si>
    <t>经济效益：经初步估算每头犏奶牛每年能产生1000元左右的经济效益，平均每年能带动户均增收3000元左右；社会效益：项目建成后，能够增加群众的收入来源，改善其生活质量，让群众通过自己的双手致富，也能使脱贫户思想上从“要我致富”到“我要致富”转变观念，增强靠双手勤劳致富的思想。同时，可以辐射带动周边村庄农民群众思想转变，</t>
  </si>
  <si>
    <t>巴宜区布久乡嘎玛村和珠曲登村果园升级改造建设项目</t>
  </si>
  <si>
    <t>布久乡嘎玛村和珠曲登村</t>
  </si>
  <si>
    <t>建设内容：因嘎玛村和珠曲登果园缺乏避雨棚，多雨季节导致车厘子等水果裂果，为保证优果率，在珠曲登村160亩果园建设避雨棚（160亩*1.26万=201.6万元）,嘎玛村60亩果园（车厘子）建设避雨棚（60亩*1.26万=75.6万元）。
可行性：政策到位、政府高度重视和有关单位大力配合为项目建设提供了保障；优质的产品，巨大的市场，使项目运行具备巨大的发展空间
必要性：是巩固和提升果蔬产业在巴宜区经济发展中地位的客观要求；是推动巴宜区基础产业结构的战略性调整，培育新的经济增长点的需要；是巴宜区经济发展的必然选择和客观要求
第三方运营企业：西藏圣域农牧农业发展有限公司</t>
  </si>
  <si>
    <t>改造</t>
  </si>
  <si>
    <t>已完成尽职调查。
已制定联农带农利益联结机制。项目建成后，由第三方企业进行运营，采取“企业+村集体+群众”的利益联结模式，预计年带动增收10万元，带动群众就业5人以上。
第三方运营企业：西藏圣域农牧农业发展有限公司</t>
  </si>
  <si>
    <t>经济效益：每年群众能够得到项目分红在15万元左右。社会效益：一是项目建成后，能够稳定林芝市的水果市场；二是增加脱贫户的收入来源和就业渠道，改善其生活质量，该项目建成后，将优先吸纳布久乡脱贫户就业，村内的脱贫户都可以前往务工，通过自己的双手致富。也能使脱贫户思想上从“要我致富”到“我要致富”转变观念。增强靠双手勤劳致富的思想。同时，可以辐射带动周边村庄农民群众思想转变。</t>
  </si>
  <si>
    <t>正在进行可行性研究报告编制</t>
  </si>
  <si>
    <t>林芝市巴宜区苹果冷链分选采购及品牌推广项目</t>
  </si>
  <si>
    <t>经开区</t>
  </si>
  <si>
    <t>建设内容：购置1500吨恒温冷链设备，购置配套聚氨酯保温板（含安装），4000个苹果储存铁筐（容量600斤苹果），单通道智能分选线一套。同时，加强林芝水果品牌打造，宣传推广“雅江节+水果季”“林芝红”（重点以林芝苹果为主），着力提升林芝水果产品影响力。
可行性：技术上，如今的苹果分选设备技术成熟，能够精准地按照大小、重量、颜色、糖度等多种标准分选苹果，而且自动化程度高，操作相对简单易学。经济上，虽然设备采购需要一定资金投入，但长期来看可以提高生产效率，降低人工成本，企业或果农可以通过合理的财务规划来负担。另外，市场上有多种类型的设备可供选择，能满足不同规模的分选需求，从小型农场用的简易设备到大型企业适用的自动化流水线设备都有。
必要性：品质控制方面，分选设备能够保证选出的苹果规格统一、品质一致，有助于树立品牌形象，提高产品的市场竞争力。在提高效率上，人工分选速度慢、误差大，设备分选速度快、精度高，可以在短时间内处理大量苹果，尤其是在收获季能满足及时分选的需求。同时，能降低人工劳动强度，减少因人工长时间分选导致的疲劳失误。并且随着消费者对苹果品质要求的不断提高，利用设备分选可以更好地满足市场多样化的需求，比如按照糖度分选可以为高端市场提供优质产品。
第三方运营企业：西藏上诚健康股份有限公司</t>
  </si>
  <si>
    <t>续建</t>
  </si>
  <si>
    <t>已完成尽职调查。
已制定联农带农利益联结机制。项目建成后，由第三方企业进行运营，采取“企业+村集体+群众”的利益联结模式，预计年带动增收20万元，带动群众就业5人以上
第三方运营企业：西藏上诚健康股份有限公司</t>
  </si>
  <si>
    <t>一是提高分选效率。设备分选速度远超人工，能够在短时间内处理大量苹果，比如在收获旺季，可以快速完成分选工作，避免苹果积压，保证产品能及时进入市场销售。二是提升产品质量。它能够精准地按照大小、形状、色泽、糖度等标准分选，保证上市苹果品质统一，有利于提升品牌形象。优质的品牌形象可以使产品在市场竞争中占据优势，获得更好的价格定位，从而提高整体销售收入。三是降低人工成本。减少了对大量人工进行分选作业的依赖，随着时间推移，节省下来的人工费用相当可观。而且设备分选可以减少因人工疲劳、主观判断差异等导致的误差和损耗，间接提高了经济效益。四是资源利用更合理。可以将分选出来的不同等级的苹果进行针对性的销售或加工，比如优质果用于鲜食销售，次级果用于果汁、果脯等加工，使苹果的价值得到最大程度的利用。</t>
  </si>
  <si>
    <t>娟姗奶牛繁育推广基地建设项目</t>
  </si>
  <si>
    <t>建设内容：采购：1、娟姗奶牛：养殖场现有奶牛无法满足年推广1000头犊牛要求，经核算后需外购娟姗原种成年母牛400头，本项预计费用为800万元；2、扩群奶牛配套采购：新增牛群相关配套采购包括饲草、冻精、疫苗兽药等，本项预计费用为900万元；基础设施建设：1、改扩建牛舍：原有养殖区牛舍、活动场所设施陈旧、漏雨，导致牛舍达不到环保标准，部分区域失去功能，不满足繁育推广产能需求，拟改扩建3000㎡牛舍及活动场所，新增保育设施设备、产床、犊牛舍冬季保暖设施设备，本项费用预计为380万元；2、粪污管网及污水处理站建设：按照现代化养殖标准，养殖场功能区粪污水通过管网汇聚至粪污暂存池，经干湿分离及初步处理后通过污水处理站进行处理，达到《畜禽养殖业污染物排放标准》要求排放。预计新建粪污管网2km，新建污水处理站1座（按照2500头牛日产粪水量设计），本项费用预计为815万元。                                                                                                                         可行性分析：1.产业发展和就业机会的创造：娟姗奶牛繁育推广基地的建成可以大幅增加养殖规模（预计高峰期可达2500头），可大幅提高产业收入和带动附近农牧民就业； 2.带动农牧业上下游的发展：不仅自身能够取得较好的经济效益，还能带动周边农牧业长远发展。通过辐射带动周边乡镇种植饲草，这种模式不仅促进了农业的发展，还带动增加了农民的收入；3.提高产品质量和竞争力：娟姗奶牛以其高品质的牛奶而闻名，其牛奶的乳脂率和优质乳蛋白含量高于其他品种的奶牛。可以进一步提高牛奶的品质和产能，满足高端市场需求，并间接提高下游贡布乳业公司产品市场竞争力；4.通过近几年的娟姗奶牛养殖经验积累，攻克了娟姗奶牛本土化、高原适应性等技术难题，有强有力的畜牧繁育技术团队和兽医防疫力量，能为年推广1000头犊牛任务打下坚实的技术保障和后勤保障；同时乡投公司还控股下游奶制品制造企业贡布乳业公司，也为牛奶产能增加解决销售难题；5.促进乡村振兴：娟姗奶牛繁育推广基地的建成对于促进乡村振兴具有重要意义。通过该项目的规模化养殖推广，对全区娟姗奶牛推广具有现实意义，能快速推动全区奶牛养殖和奶源提供强有力的技术保障和基础保障，同时可以带动当地经济的发展，提高居民的生活水平，实现乡村振兴的目标。
必要性分析：1.落实自治区畜牧产业布局，加快推进种业提升工程；2.项目的建设是产业稳产保供、产业融合的必然；3.该项目的实施是保证全区娟姗奶牛繁育推广的保障基地。
第三方运营企业：林芝市乡村发展投资有限责任公司</t>
  </si>
  <si>
    <t>林芝市乡村发展投资有限责任公司</t>
  </si>
  <si>
    <t>已开展尽职调查报告；已制定联农带农利益联结机制，采取“娟姗奶牛繁育推广+技术支持+上下游产业带动+带动就业”的利益联结模式。第三方运营企业：林芝市乡村发展投资有限责任公司。</t>
  </si>
  <si>
    <t>经济效益：娟姗奶牛繁育推广基地的改扩建对于提升当地畜牧业高质量发展、增加农牧民收入、壮大集体经济具有显著的效益。建设期使用周边运输合作社或个体的工程机械及劳务，联农带农对象为附近运输合作社、脱贫农牧民/监测对象预计5人；预计能为联农带农对象增收50万元。
运营期（达产期）在原有养殖规模基础上实现年推广娟姗犊牛1000头；本项目中犊牛推广年收入400万，娟姗牛奶年销售584万元，有机肥年收入144万元，项目达产期预计年收入为1120万元；运营期聘用附近农村劳动力稳定就业5人，预计每人每年增收6万元；吸纳本地大学生、养殖技术人才就业；同时为有需求农牧业养殖合作社或个体户提供奶牛养殖技术培训，提高其养殖水平。优先采购本地干草、青储饲料，带动上游饲草产业，预计能为附近农牧民或上游企业/合作社增收400万元。该项目收益中4%作为再帮扶资金(分红)，优先用于永久梦想小镇搬迁户。                                            社会效益：娟姗奶牛作为一种珍稀奶牛品种，其数量仅占全球奶牛总数的1%，但因其优质的牛奶品质，乳脂、乳蛋白含量均明显高于普通牛奶，被誉为“奶中皇后”，在全国各大市场供不应求。这一特性使得娟姗奶牛的繁育和推广对于提升乳制品的质量和市场需求具有重要意义。同时，项目建成可带动全区畜牧业的发展，也会带动上下游产业的发展。                                     生态效益分析：项目建设中，通过干湿分离工艺，干料经发酵、晾晒后返回牛圈作为卧床，提高牛群生活舒适度，干湿分离后粪清液和污水经过污水处理工艺处理后达到《畜禽养殖业污染物排放标准》的要求排放，不污染环境，同时增加湿地自然降解功能，为环保实业做出一定贡献。</t>
  </si>
  <si>
    <t>林芝市巴宜区</t>
  </si>
  <si>
    <t>百巴镇增巴村高原苹果苗木基地基础设施配套项目</t>
  </si>
  <si>
    <t>增巴村</t>
  </si>
  <si>
    <t>建设内容：建设道路硬化约1000平方米及周边基础设施提升等。
可行性、必要性：百巴镇增巴村高原苹果苗木基地为巴宜区主要的苗木供应基地，进出车辆较多，目前道路未硬化，对周边环境提升后能够更好的发展高原苗木种植，方便运输和作业。
管护机制及经费来源：由村集体负责日常管理维护，所需资金从村集体资金或产业收入中支出。</t>
  </si>
  <si>
    <t>林芝市巴宜区农业农村局</t>
  </si>
  <si>
    <t>/</t>
  </si>
  <si>
    <t>该项目实施后，能够有效改善产业基础设施，提升企业的生产生活环境。</t>
  </si>
  <si>
    <t>（二）小型公益性基础设施类</t>
  </si>
  <si>
    <t>巴宜区2025年农田灌溉水渠维修改造建设项目</t>
  </si>
  <si>
    <t>巴宜区布久乡、百巴镇等</t>
  </si>
  <si>
    <t>建设内容：巴宜区各乡镇部分村存在灌溉水渠破损严重，影响群众对耕地的正常灌溉，导致粮食产业降低，现需对现有破损水渠进行维修改造约20km，规格40cm*60cm。
可行性：巴宜区各乡镇部分村存在灌溉水渠破损严重，对现有水渠进行维修改造可避免重复用地，同时能促进农业农村经济发展，确保完成粮食生产能力的生产目标，同时群众对水渠维修期望较高，项目实施能够得到群众的大力支持。另外从 政策支持方面。国家高度重视农业发展和农村基础设施建设，有一系列政策鼓励和支持修建农田灌溉水渠。从资源利用方面。可以充分利用当地的水资源，通过科学规划和设计，能够实现水资源的高效利用，确保水渠有稳定的水源供应。
必要性：1. 满足群众需求。农业是农民群众的主要收入来源，修建农田灌溉水渠可以满足他们对稳定水源的需求，提高农作物产量和质量，增加收入。这对于改善农民生活水平、促进农村经济发展具有重要意义。2. 保障粮食安全。水是粮食生产的关键要素，充足的灌溉水源可以确保农作物在不同生长阶段得到及时的水分供应，提高粮食产量。修建农田灌溉水渠有助于保障国家粮食安全，稳定粮食市场。3. 促进农业可持续发展。合理的灌溉可以改善土壤质量，减少土地退化和荒漠化的风险。同时，通过节约用水和提高水资源利用效率，可以实现农业的可持续发展，保护生态环境。4. 增强农村抗灾能力。在干旱、洪涝等自然灾害频发的地区，农田灌溉水渠可以起到调节水流、防洪排涝的作用，增强农村的抗灾能力。在灾害发生时，能够为农民提供一定的保障，减少损失。
管护机制及经费来源：由村集体负责日常管理维护，所需资金从村集体资金或产业收入中支出。</t>
  </si>
  <si>
    <t>社会效益：能够有效改善农田基础设施，增加粮食产量，不断提升群众的幸福感和获得感。</t>
  </si>
  <si>
    <t>米瑞乡通麦村苹果基地灌溉水渠项目</t>
  </si>
  <si>
    <t>米瑞乡通麦村</t>
  </si>
  <si>
    <t>建设内容：目前存在370亩苹果灌溉难问题，严重影响果树生长，现计划新建水渠长3000米，灌溉面积370亩；
可行性：目前通麦村现有370亩苹果园灌溉困难，新建水渠3000米可有效解决果园灌溉问题，提高苹果产量。从供水方面来说，灌溉水渠能够稳定地为苹果树提供水源，保证其生长所需水分，尤其在干旱时期可避免果树缺水。从成本角度考虑，虽然建设灌溉水渠初期需要投入一定资金用于挖掘渠道及修建配套设施，但苹果园的经营是长期的，从长远看能节省大量的灌溉成本，因为水渠可以重复利用，相比频繁使用运水车灌溉更为经济。从灌溉效果来讲，灌溉水渠可以提高灌溉效率，减少水资源浪费。。
必要性：首先，保证水分供给。苹果树生长需要充足且稳定的水分，灌溉水渠能够在降水不足或不均匀时为果树提供可靠的灌溉水源，使土壤保持适宜的含水量，这对苹果的产量和品质至关重要。其次，提升灌溉效率。相比人工浇水等方式，灌溉水渠可以更高效地将水分配到果园各处。再者，适应果园规模。对于大面积的苹果园，灌溉水渠是一种经济、实用的灌溉基础设施。可以一次性覆盖较大的范围，保证整个果园的灌溉需求，有助于果园的统一管理。最后，从长远来看，修建灌溉水渠有利于果园的可持续发展。稳定的灌溉系统能够保障苹果树长期健康生长，减少因干旱等因素导致的果树受损，为果园的长期稳定经营提供坚实的基础。
管护机制及经费来源：由村集体负责日常管理维护，所需资金从果园收益资金中支出。</t>
  </si>
  <si>
    <t>社会效益：能够有效改善果园基础设施，增加水果产量，不断提升群众的幸福感和获得感。</t>
  </si>
  <si>
    <t>巴宜区2025年农村饮水维修改造项目</t>
  </si>
  <si>
    <t>涉及24个村庄</t>
  </si>
  <si>
    <t>建设内容：改造24个村庄取水口24个、引水管约19公里、蓄水池24个（每个50m³）。
可行性：目前巴宜区农村饮水虽然实现了饮水安全，但许多村供水设施老化，像供水管网破损、储水设备漏水等情况频发，导致供水不稳定、水质下降，这使得维修改造项目有迫切的需求。通过实施农村饮水维修改造项目，能够很好的解决各村群众饮水问题，确保有充足的饮水使用。
必要性：安全的饮用水是保障农村居民身体健康的重要条件。维修改造农村饮水项目可以提高饮用水的质量，减少因水质问题导致的疾病发生，提高农村居民的生活质量和健康水平。同时，也能改善农村生活条件。解决农村饮水问题可以提高农村居民的生活便利性，让他们享受到与城市居民同等的基本生活条件。这对于缩小城乡差距、促进城乡一体化发展具有重要意义。
管护机制及经费来源：由村集体负责日常管理维护，所需资金从村集体资金或村庄水费资金中支出。</t>
  </si>
  <si>
    <t>巴宜区水利局</t>
  </si>
  <si>
    <t>巴宜区2025年农村饮水提升改造项目</t>
  </si>
  <si>
    <t>涉及14个村庄</t>
  </si>
  <si>
    <t>建设内容：增加14套净化设施，改造取水口14个及配套管网约11公里等设施；
可行性：巴宜区各村虽然实现了饮水安全保障，但大多数村均是使用山间溪流直接分流至村内，未对饮水进行净化处理，通过增加净化设施后能够提升饮水质量，减少群众因饮水不达标而产生身体疾病的发生率。
必要性：安全的饮用水是保障农村居民身体健康的重要条件。维修改造农村饮水项目可以提高饮用水的质量，减少因水质问题导致的疾病发生，提高农村居民的生活质量和健康水平。同时，也能改善农村生活条件。解决农村饮水问题可以提高农村居民的生活便利性，让他们享受到与城市居民同等的基本生活条件。这对于缩小城乡差距、促进城乡一体化发展具有重要意义。
管护机制及经费来源：由村集体负责日常管理维护，所需资金从村集体资金或村庄水费资金中支出。</t>
  </si>
  <si>
    <t>社会效益：能够有效改善村庄的饮水基础设施，保证群众饮水，不断提升群众的幸福感和获得感。</t>
  </si>
  <si>
    <t>巴宜区百巴镇嘎吉村人饮提升改造项目</t>
  </si>
  <si>
    <t>百巴镇嘎吉村</t>
  </si>
  <si>
    <t>建设内容：因发生泥石流导致该村原水源地取水困难，存在夏季水质浑浊，冬季水量较小，现需对该村人饮进行提升改造，新建取水口一座，取水主管1100米，村内主管道2000米，入户支管1360米，检查井78座，硬化设施拆除恢复1000m³。
可行性：百巴镇嘎吉村因发生泥石流导致村内原水源地受损，存在夏季水质浑浊，冬季水量小的情况，为有效解决百巴镇嘎吉村（三岩搬迁村）饮水困难等问题，在嘎吉村重新选择一处水源地对饮水进行提升改造，能够改善群众饮水条件，增加群众的幸福感、获得感。
必要性：百巴镇嘎吉村饮水问题已经严重影响群众的正常生产生活，对实施人饮提升改造项目迫在眉睫，。安全的饮用水是保障农村居民身体健康的重要条件。维修改造农村饮水项目可以提高饮用水的质量，减少因水质问题导致的疾病发生，提高农村居民的生活质量和健康水平。同时，解决农村饮水问题可以提高农村居民的生活便利性，让他们享受到与城市居民同等的基本生活条件。这对于缩小城乡差距、促进城乡一体化发展具有重要意义。
管护机制及经费来源：由村集体负责日常管理维护，所需资金从村集体资金或村庄水费资金中支出。</t>
  </si>
  <si>
    <t>米瑞乡曲尼贡嘎人饮提升改造建设项目</t>
  </si>
  <si>
    <t>米瑞乡曲尼贡嘎村</t>
  </si>
  <si>
    <t>建设内容：该村目前原取水口水量减少，导致人饮用水量小无法满足村内需要，需对该村人饮提升改造，新建取水口1处，饮水改造提升5KM。
可行性：米瑞乡曲尼贡嘎村因原水源地水量减少，导致供水不稳定，无法满足村民的正常需求，对该村人饮进行提升改造有利于改善群众饮水条件，稳定供应群众生产生活用水，增加群众的幸福感、获得感。
必要性：米瑞乡曲尼贡嘎村饮水问题已影响群众的正常生产生活，使得对该村的人饮提升改造项目迫在眉睫。同时，安全的饮用水是保障农村居民身体健康的重要条件。维修改造农村饮水项目可以提高饮用水的质量，减少因水质问题导致的疾病发生，提高农村居民的生活质量和健康水平。另外，解决农村饮水问题可以提高农村居民的生活便利性，让他们享受到与城市居民同等的基本生活条件。这对于缩小城乡差距、促进城乡一体化发展具有重要意义。
管护机制及经费来源：由村集体负责日常管理维护，所需资金从村集体资金或村庄水费资金中支出。</t>
  </si>
  <si>
    <t>百巴镇牧场道路建设项目</t>
  </si>
  <si>
    <t>百巴村</t>
  </si>
  <si>
    <t>建设内容：砂石路面，长4.2公里，宽3.5米。
可行性、必要性：该路段的维修改善了群众放牧、采挖虫草的交通条件，同时有利于松赞帐篷营地、攀岩等相关旅游的发展。
管护机制及经费来源：由村集体负责日常管理维护，所需资金从村集体资金或产业收入中支出。</t>
  </si>
  <si>
    <t>百巴镇人民政府</t>
  </si>
  <si>
    <t>该项目实施后，从多维度满足社会需求，进一步改善群众放牧、采挖虫草的交通条件，同时有利于松赞帐篷营地、攀岩等相关旅游的发展。、壮大村集体经济，增加群众的收入来源。。</t>
  </si>
  <si>
    <t>（三）人居环境整治类</t>
  </si>
  <si>
    <t>林芝镇果若村人居环境整治项目</t>
  </si>
  <si>
    <t>林芝镇尼池村果若自然村</t>
  </si>
  <si>
    <t>建设内容：村容村貌提升，污水管网建设2000米，道路修复1000米，打麦场改造1000平方米，路灯30盏（维修12盏，新建18盏）。
可行性：林芝镇尼池村果若自然村地处于林芝军分区所在地和改线后的318国道途径地，对村庄人居环境进行提升有利于提高巴宜区旅游形象，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村庄人居环境的提升改造，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</si>
  <si>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社会效益：能够有效改善村庄的基础设施，提升群众的生产生活环境，引导群众走旅游路，吃旅游饭，不断提升群众的幸福感和获得感。</t>
  </si>
  <si>
    <t>百巴镇色贡村人居环境整治项目</t>
  </si>
  <si>
    <t>百巴镇色贡村</t>
  </si>
  <si>
    <t>建设内容：村庄风貌提升、排水沟1000米，村内道路硬化1000米、污水管道建设2000米及饮水改造提升等相关配套设施。
可行性：百巴镇色贡村位于百巴镇人民政府旁，对村庄人居环境进行提升有利于改善群众居住环境，改善群众生活饮用水，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村庄人居环境的提升改造，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</si>
  <si>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林芝市巴宜区八一镇加定村人居环境整治项目</t>
  </si>
  <si>
    <t>八一镇公众村加定自然村</t>
  </si>
  <si>
    <t>建设内容：村庄内污水管网1700m、接户管600m、化粪池及污水井；路面修复8800平方米、涵洞一座；路灯20盏，垃圾分类收集站3座等。
可行性：八一镇公众村加定自然村位于八一西高速入口旁，具有良好的地理优势，公众村也是巴宜区有名的旅游村，对村庄人居环境进行提升有利于提高巴宜区旅游形象，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村庄人居环境的提升改造，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</si>
  <si>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林芝市巴宜区林芝镇真巴村人居环境整治项目</t>
  </si>
  <si>
    <t>建设内容：基础设施提升工程包括道路改造约9200㎡，现状挡土墙加固约1600㎡，安全防护墙界面防水处理约900㎡，庭院经济种植约6200㎡，路侧排水明渠改造长度约2000m，污水管道改造长度约2000m，污水处理设备等内容。
可行性：巴宜区林芝镇真巴村位于国道318旁，紧邻巴宜区林芝镇高速路口，下辖的嘎拉村是西藏有名的桃花村，具有良好的地理位置和生态环境，通过实施人居环境整治项目能够有效提升村庄环境，有利于群众更好的发展乡村旅游，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村庄人居环境的提升改造，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</si>
  <si>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鲁朗镇罗布村人居环境提升项目</t>
  </si>
  <si>
    <t>鲁朗镇罗布村</t>
  </si>
  <si>
    <t>建设内容：1.改建污水管网主管约1800m(DN600),支管约1000m（DN300），及配套检查井等，并入鲁朗镇污水处理厂。2.以村民自建形式修建围墙约3500米（每米补贴300元），高1.5米。3.对罗布村村道进行改造约5000米，修建配套边沟。4.安装路灯30个。
可行性：鲁朗镇罗布村位于鲁朗国际旅游小镇旁，地理位置优越，适宜发展乡村旅游，村庄人居环境一定程度上影响了村庄发展，通过对村内人居环境提升能够提升游客村该村的整体形象，吸引更好的游客前来旅游，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村庄人居环境的提升改造，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</si>
  <si>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鲁朗镇人民政府</t>
  </si>
  <si>
    <t>更章乡娘萨村人居环境整治项目</t>
  </si>
  <si>
    <t>更章乡娘萨村</t>
  </si>
  <si>
    <t>建设内容：娘鲁村新建水渠2400米，萨嘎村新建水渠1950米，三岩搬迁点新建打麦场1800平方米，维修娘鲁村打麦场1900平米，维修萨嘎村打麦场1900平米，新建村道娘鲁村500米，萨嘎村500米，娘鲁村污水处理管道新建3500米。
可行性：更章乡娘萨村为巴宜区三岩搬迁与原村群众融合村，通过实施人居环境整治项目，能够有效该村村庄环境，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村庄人居环境的提升改造，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</si>
  <si>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林芝市巴宜区八一镇拉嘎娘村人居环境整治项目</t>
  </si>
  <si>
    <t>八一镇拉丁嘎村拉嘎娘村</t>
  </si>
  <si>
    <t>建设内容：1.道路工程：5米宽道路拓宽1537.21m，4米宽道路拓宽179.1m ，3米宽入户路拓宽380.21m，3米宽入户路拓宽52.95m；主路排水沟1537.21m；挡墙工程约1168.62米；路灯工程30盏；2.给排水改造工程，污水管道工程3414.64米，钢筋混凝土化粪池一座,给水管网约2885米，蓄水池一座40m³，道路钢管加宽1处。3.其他附属工程：村民自建围墙工程2000米（每米300元）及其他附属设施。
可行性：八一镇拉丁嘎村位于巴宜区比日山国家森林公园，是2024年中国山地自行车联赛第三站（西藏林芝）的举办地，旅游资源丰富，通过实施人居环境整治项目可提升村内环境，为该村发展乡村旅游打下坚实基础，能够吸引更多游客前来旅游，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村庄人居环境的提升改造，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</si>
  <si>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米瑞乡增巴村宜居宜业和美村庄建设项目</t>
  </si>
  <si>
    <t>米瑞乡增巴村</t>
  </si>
  <si>
    <t>建设内容：村内道路维修拓宽4903米、村内围墙改造963米（道路拓宽部分）、改扩建打麦场3个3368平方米、村民自建形式集中人畜分离点2968平方米、排水沟新建及维修927米，安装路灯30盏、污水管道的修复等。
可行性：米瑞乡增巴村位于改线后318国道必经之路，是米瑞乡人民政府所在地，村内环境有待提升，通过实施宜居宜业和美村庄项目，能有效改善村庄环境，为下一步发展乡村旅游打下基础，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村庄人居环境的提升改造，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</si>
  <si>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（四）宜居宜业和美村庄类</t>
  </si>
  <si>
    <t>布久乡嘎玛村宜居宜业和美村庄建设项目</t>
  </si>
  <si>
    <t>布久乡嘎玛村</t>
  </si>
  <si>
    <t>建设内容：污水管网维修40米，新建1条引水管道（长8.7km，DN160PE管，1.2Mpa）及配套，人畜分离改造1119.72㎡（原人畜分离点无分隔，围墙等，无法使用），修建公厕1座（41.83㎡）及室外排水，新建道路1834㎡，修复道路4685㎡，安装路灯30盏，打麦场维修及村内人居环境整治提升等。
可行性：布久乡嘎玛村17世纪初，是藏巴汗地方政权在今林芝县境内管理今林芝境内的地方事务中心，村内原集中人畜分离点无隔墙，无法使用，村内缺乏公厕，人居环境有待提升，通过实施宜居宜业和美村庄项目提升基础设施短板，能够改善村庄环境，提升旅游品质，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该村实施宜居宜业和美村庄建设，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</si>
  <si>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八一镇永久村宜居宜业和美村庄建设项目</t>
  </si>
  <si>
    <t>八一镇永久村</t>
  </si>
  <si>
    <t>建设内容：新建取水口1座，蓄水池1座、沉砂池1座、铺设饮水管道4000m、新增净化消毒设施，道路维修3000平方米，污水管网维修、路灯维修30盏等。
可行性：八一镇永久村位于巴宜区高速路口旁，处于城郊结合部，村内饮水等基础设施存在短板，通过提升后能够较大的改善村庄环境，提升群众的生活品质，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该村实施宜居宜业和美村庄建设，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</si>
  <si>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八一镇加当嘎村宜居宜业和美村庄建设项目</t>
  </si>
  <si>
    <t>八一镇加当嘎村</t>
  </si>
  <si>
    <t>建设内容：新建灌溉蓄水池1座（50m³）、沉砂池1座，新建2600米的农田灌溉水渠；新建人饮取水口1座、沉砂池1座，道路修复3000平方米等。
可行性：加当嘎村位于巴宜区城市周边，处于城郊结合部，村内人饮等基础设施存在短板，通过提升后能够较大的改善村庄环境，提升群众的生活品质，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该村实施宜居宜业和美村庄建设，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</si>
  <si>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百巴镇连别村宜居宜业和美村庄建设项目</t>
  </si>
  <si>
    <t>百巴镇连别村</t>
  </si>
  <si>
    <t>建设内容：饮水管网维修改造2677米，闸阀井52个，污水管网维修改造2486米配套检查井、沉泥井、跌水井，涵洞59.5米，道路维修及拓宽1000米，村民自建形式新建围墙2187米（道路拓宽后围墙需移动，每米300元），新建单边排水渠77.6米，新建打麦场1000平方米。
可行性：巴宜区百巴镇连别村位于318国道旁，村内饮水、排污等基础设施存在短板，通过提升后能够较大的改善村庄环境，提升群众的生活品质，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该村实施宜居宜业和美村庄建设，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</si>
  <si>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米瑞乡朗乃村宜居宜业和美村庄建设项目</t>
  </si>
  <si>
    <t>米瑞乡朗乃村</t>
  </si>
  <si>
    <t>建设内容：三级沉淀池，新建水渠1694米。
可行性：巴宜区米瑞乡朗乃村村内虽有污水管网，但末端无三级沉淀池，村内部分道路等存在短板，通过实施宜居宜业项目能够有效提升村内排污设施，改善村庄人居环境，同时，随着生活水平的不断提高，群众对良好居住环境的渴望愈发强烈，愿意积极配合并参与改造，比如群众主动清理自家房前屋后的杂物，参与村庄绿化活动等。
必要性：通过对该村实施宜居宜业和美村庄建设，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</si>
  <si>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布久乡仲果村“乡村振兴示范村”建设项目</t>
  </si>
  <si>
    <t>布久乡仲果村</t>
  </si>
  <si>
    <t>建设内容：新建道路工程1474.03平方米，原有道路面层翻新5911.37平方米，人行道路工程3358.35平方米，新建晾晒场2979.50平方米，围墙1608.52米。
可行性：布久乡仲果村村内部分道路破损，无晾晒场，围墙需提升改造，实施人居环境整治项目能够有效改善该村人居环境，提高群众生产生活质量，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该村实施宜居宜业和美村庄建设，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</si>
  <si>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（五）贷款贴息类</t>
  </si>
  <si>
    <t>2024年扶贫贷款贴息</t>
  </si>
  <si>
    <t>建设内容：2024年扶贫贷款贴息（利差补贴）
可行性：鼓励村民自主创业，自主创收，促进增收。
必要性：增加收入，保障经济持续，扩大县域经济发展。</t>
  </si>
  <si>
    <t>社会效益：能够帮助企业减轻资金压力，有力于企业良性循环，更好发展</t>
  </si>
  <si>
    <t>（六）技能培训类</t>
  </si>
  <si>
    <t>农牧民技能培训</t>
  </si>
  <si>
    <t>建设内容：全年计划对200人次农牧民开展旅游服务、管理、建筑工人、劳动技能等培训。
可行性：1. 资源可行性。可以利用现有的教育培训机构、职业学校等资源，为农牧民技能培训提供场地和师资。 现代信息技术的发展，如在线教育平台、远程教育等，可以为农牧民提供更加便捷的学习渠道。2. 需求可行性。 随着农牧业现代化的发展，农牧民对新技能、新知识的需求日益增长。他们渴望通过培训提高自身素质，增强就业创业能力。市场对高素质农牧民的需求也在不断增加，为农牧民技能培训提供了动力。3. 实施可行性。 可以根据农牧民的实际需求和特点，制定个性化的培训方案，提高培训的针对性和实效性。采用理论教学与实践操作相结合的方式，让农牧民在实践中掌握技能，提高培。
必要性:1. 提高农牧民收入水平。 通过技能培训，农牧民可以掌握先进的农牧业生产技术和经营管理方法，提高生产效率和产品质量，增加收入。培训还可以帮助农牧民拓展就业渠道，从事非农产业，增加非农收入。2. 促进农牧业现代化发展。培养有文化、懂技术、会经营的新型农牧民，是实现农牧业现代化的关键。技能培训可以提高农牧民的科技素质和创新能力，推动农牧业产业升级。3. 推动乡村振兴战略实施。乡村振兴，人才是关键。农牧民技能培训可以为乡村振兴培养各类人才，为农村经济社会发展提供智力支持。4. 增强农牧民就业创业能力。</t>
  </si>
  <si>
    <t>社会效益：通过技能培训，能让群众掌握一技之长，提高就业本领和创业能力，拓宽就业渠道，促进就业创业，实现稳定增收。</t>
  </si>
  <si>
    <t>（七）其他类（含：农牧民新风貌、跨区域就业补助、帮扶车间补助等）</t>
  </si>
  <si>
    <t>就业创业补贴</t>
  </si>
  <si>
    <t>建设内容：为我县脱贫户、搬迁户、三类人员提供就业、创业补助。
可行性：鼓励群众创业。增加就业岗位，促进群众增收；
必要性：扩大群众创业积极性，激发群众外出务工积极性。</t>
  </si>
  <si>
    <t>社会效益：通过就业创业补贴，能够提高群众就业和创业积极性，减轻群众就业创业压力，促进就业创业，实现稳定增收。</t>
  </si>
  <si>
    <t>三、工布江达县</t>
  </si>
  <si>
    <t>工布江达县</t>
  </si>
  <si>
    <t>工布江达县金达镇牦牛（犏牛）入户养殖项目</t>
  </si>
  <si>
    <t>金达镇16个行政村</t>
  </si>
  <si>
    <t>建设内容：通过县级指导，乡级管理，村级实施，农户养殖的方式，政府补贴8000元/头，群众自行采购牦牛（犏牛），实行入户养殖，乡镇结合实际情况制定具体的实施方案，并与村（养殖户）签订养殖协议，保障资金可循环使用，滚动发展，持续带动群众增收，16个行政村共购买牦牛（犏牛）1059头。 
可行性、必要性：该项目的实施不仅能扩大养殖规模，提高牦牛出栏率，促进当地群众就近就便增收，能够提高优质的高原特色产品供给量，项目成熟后，将逐年增加牦牛的出栏头数，按当前市场价估算每年每户出栏1头去除本金，就能每户增收4000元以上。成为该村的主要经济增长点，能实现可持续发展，经济效益十分可观。能够进一步转变传统养殖和惜杀惜售观念，在有效保护生态环境的基础上能够扩大养殖规模，引导牦牛养殖规范化、市场化。该模式的推广能够有效保护生态环境，不仅能扩大本地牦牛产业，而且不需要征占草地林地投资建设大量的养殖基础设施，与传统养殖和补饲相结合能够有效推动草蓄平衡和避免过度放牧现象，而且养殖过程不会产生污水，粪污可以资源化利用，剩余废料可以堆肥发酵可以利用饲草种植及草场施肥，农田肥用等。
经营主体：到户项目。</t>
  </si>
  <si>
    <t>金达镇人民政府</t>
  </si>
  <si>
    <t>通过县级指导，乡级管理，村级实施，农户养殖的方式，政府补贴8000元/头，群众自行采购牦牛（犏牛），实行入户养殖，乡镇结合实际情况制定具体的实施方案，并与村（养殖户）签订养殖协议，保障资金循环使用，滚动发展，持续带动群众增收，项目参与16个行政村，购买牦牛（犏牛）1059头，扩大养殖规模，提高牦牛出栏率，促进当地群众就近就便增收，能够提高优质的高原特色产品供给量。形成“乡镇有主导，村村有产业，户户能增收”的发展格局。</t>
  </si>
  <si>
    <t>经济效益：该项目的实施不仅能扩大养殖规模，提高牦牛出栏率，促进当地群众就近就便增收，能够提高优质的高原特色产品供给量，项目成熟后，将逐年增加牦牛的出栏头数，按当前市场价估算每年每户出栏1头去除本金，就能每户增收4000元以上。成为该村的主要经济增长点，能实现可持续发展，经济效益十分可观。社会效益：1.能够进一步转变传统养殖和惜杀惜售观念，在有效保护生态环境的基础上能够扩大养殖规模，引导牦牛养殖规范化、市场化。该模式的推广能够有效保护生态环境，不仅能扩大本地牦牛产业，而且不需要征占草地林地投资建设大量的养殖基础设施，与传统养殖和补饲相结合能够有效推动草蓄平衡和避免过度放牧现象，而且养殖过程不会产生污水，粪污可以资源化利用，剩余废料可以堆肥发酵可以利用饲草种植及草场施肥，农田肥用等。2.按照乡村振兴“产业兴旺”总体要求，结合我镇牦牛发展优势，充分尊重群众意愿和调动养殖积极性，通过政府引导、群众参与、科技先行、示范引领、统筹发展的方式，使牦牛入户养殖工作实现“统一购置、统一入户、分户管理、统一验收”的模式，实现群众不离乡、不离土，就近就地解决增收问题，形成“乡镇有主导，村村有产业，户户能增收”的发展格局。</t>
  </si>
  <si>
    <t>点对点项目</t>
  </si>
  <si>
    <t>工布江达县金达镇种牛（牦牛）养殖项目</t>
  </si>
  <si>
    <t>建设内容：金达镇16个行政村庄自行采购牦牛(种公牛，2岁至4岁）共计142头（其中多其木村25头、拉荣村19头、夏索村35头、仲荣村22头、朗色村8头、其他11个行政村每村3头。）
必要性：通过县级指导，乡级管理，村级实施，“支部＋农户”养殖的方式，申请政府补贴3.5万元/头，采购牦牛(种公牛，2岁至4岁）共计142头，结合金达镇实际情况制定具体的实施方案，并与村签订养殖协议，保障资金可循环使用，滚动发展，持续带动金达镇16个行政村脱贫户244户1097人、监测户2户7人、搬迁户6户43人群众增收。
可行性：目前金达镇16个行政村共有1.4万余头牦牛，其中能繁母牦牛7000余头，种公牛（良种）150余头，一年出栏约2000头牦牛，群众增收3000万元。该项目的实施进一步保护牦牛种群，带动提高群众收入，能够提高优质的高原特色产品供给量。项目成熟后，将逐年增加牦牛的出栏头数，按当前市场价估算每头（牛犊）2.5万元，对比良种推广前，每头牦牛价值至少增加2000元，成为金达镇主要经济增长点，能实现可持续发展，经济效益十分可观。在有效保护生态环境的基础上能够保护牦牛种群，扩大牦牛养殖规模，提升牦牛养殖品质，逐步形我县成区域品牌。
运营主体：到户项目。</t>
  </si>
  <si>
    <t xml:space="preserve">1、各村结合本村实际，冬季由村集体集中养殖，繁殖季节根据群众诉求由群众代养并进行配种，按照配种数量和小牛出生数量，由项目实施第二年开始逐年返还给村集体本金及配种费用。并收回循坏使用于工亚牦牛产业发展。群众通过配种优质工亚牦牛，提高牦牛出栏单价，带动参与项目的村庄群众增收。
2、餐馆项目通过和企业合作，由各村提供原材料（牦牛肉），出资餐馆启动资金，由企业每年固定分红。预估每年解决就业2-5名群众，每年带动村集体经济收入增加4-8万元，每年带动群众增收20万元左右。  </t>
  </si>
  <si>
    <t>按照各村意愿申报养殖需求，由村两委主导实施采购，项目成熟后，每年将逐年增加工亚牦牛的出栏头数（包括工亚牦牛种公牛及相关产品），按当前市场价估算每头2.5万元，每年出栏工亚牦牛300余头，带动村集体和群众增收150万元。定可成为参与村的主要经济增长点，能实现可持续发展，收回资金用于村庄产业发展资金，经济效益十分可观。</t>
  </si>
  <si>
    <t>工布江达县错高古村落民宿改造项目</t>
  </si>
  <si>
    <t>工布江达县巴松措景区错高古村落</t>
  </si>
  <si>
    <t>建设内容：改造现有房屋8栋，每栋二层改造面积200-300平米（以实际建筑面积为准）4间客房，每栋一层为公共休闲区域（每栋约150平米）及庭院提升改造（每栋约800平米）水、电、污等附属设施及民宿内部配套设施设备等。                                                                       必要性：巴松措景区作为西藏一处极具魅力的旅游胜地，近年来吸引了大量区内外游客前来观光游览。然而，随着旅游业的蓬勃发展，目前，景区内的住宿、餐饮等配套设施在旅游旺季时常呈现出饱和状态。以住宿为例，现有的酒店、民宿数量虽有一定规模，但在节假日和旅游高峰期，仍难以满足众多游客的住宿需求，导致部分游客不得不选择前往周边较远地区寻找住宿，这不仅给游客带来了不便，也在一定程度上影响了他们的旅游体验。同时错高古村落作为林芝市保存最好的古村落之一，曾荣获中国十大最美乡村、中国历史文化名村、中国传统古村落等荣誉，近年来我县投资3000余万元进行保护修缮，修缮工作已收尾，2025年开始，进行业态开发，其中高端民宿作为重要业态之一，下一步前景好，错高村新村引进的岷山民宿旺季一房难求，效益非常好，因此古村需要布局高端民宿是市场需求，又能增加群众收入和就业等方面很有必要。
可行性：错高古村落地理位置优越，位于巴松措景区内，周边自然景观得天独厚。处于巴松措景区的重要旅游线路上，是游客游览巴松措景区以及周边其他景点的必经之地，这使得民宿改建在此具有天然的客源优势，能够吸引大量过往游客的关注。
经营主体：西藏工布江达县工布旅游开发有限公司+村集体。</t>
  </si>
  <si>
    <t>改造建设</t>
  </si>
  <si>
    <t>工布江达县文化和旅游局</t>
  </si>
  <si>
    <t>采取引进工布旅游开发有限公司，签订10年合作协议。
在合同服务期内，每年向村集体保底分红营收5%，即28.8万元；同时吸纳4名固定岗位人员务工预计劳务报酬19万元/年；传授本地群众酒店服务、管理、销售等技巧。每年给还财政上缴每年营业额30%作为投资汇报，预计172.8余万元/年。</t>
  </si>
  <si>
    <t>（1）经济效益:客房40间，一年收入576万元。（2）社会效益:一是提升景区住宿品质，增加旅游产业；二是增加群众就地就业，增加收入。</t>
  </si>
  <si>
    <t>规划完成、选址已定、林业、环保、土地可行</t>
  </si>
  <si>
    <t>工布江达县错高乡罗池村帐篷营地建设项目</t>
  </si>
  <si>
    <t>工布江达县巴松措景区罗池村</t>
  </si>
  <si>
    <t>建设内容：新建帐篷营地1个，购置安装帐篷15个，每个帐篷中配置床、客房桌凳设备；附属设施方面包括用电用水设施、卫生设施、服务设施等；基础设施包括场地硬化等内容。                                                                   
必要性：罗池村位于新措景区必经之路，帐篷营地建设地址位于新措桑通草场罗结曲河岸，该区域是从结巴村至新措的必经之路，同时也是前往新措徒步的重要的露营地，后续将在该区域还将建设游客服务中心，游客在该区域游览频繁、停留时间较长，该区域建设高端帐篷营地其区位、地理、资源具有很大的优势，但目前因资金缺乏多年未能开发建设，现从巴松措景区接待人次或当地群众的参与旅游业的积极性来看，开发高端住宿业态，增加巴松措景区产业布局，拓宽群众增收很有必要。
可行性：积极发展民俗产业，丰富景区产业布局，增加群众收入和就业率，符合推进工布江达高质量发展和生态旅游目的地。同时罗池村发展帐篷营地产业资源丰富、交通便利、游客量大，具有发展住宿产业的可行性。
经营主体：西藏工布江达县工布旅游开发有限公司</t>
  </si>
  <si>
    <t>工布江达县工布旅游公司运营。
在合同服务期内，每年向村集体保底分红营收10%，即78.75万元；同时吸纳15名固定岗位人员务工预计劳务报酬72万元/年；传授本地群众酒店服务、管理、销售等技巧。每年给还财政上缴每年营业额50%作为投资汇报，预计390万元/年。</t>
  </si>
  <si>
    <t>客房15间，每间客房按2500元，按旺季7个月计算一年收入约787.5万元。</t>
  </si>
  <si>
    <t>工布江达县江达乡朗村仓库建设项目</t>
  </si>
  <si>
    <t>江达乡朗村</t>
  </si>
  <si>
    <t>建设内容：1.新建2座各1000多平方米具有存储功能、调节物流效能以钢结构为主、混凝土浇筑底座的仓库。2.仓库附属设施（主要包括：登高车2辆、手动叉车2辆；工具柜2套、仓储笼10个、隔离网3个；照明设备8套；检测和调节温湿度设备2套；避光、通风和排水设备2套；防尘、防潮设备2套；龙门架10个）。3.硬化一条长化约100米、宽约5米的硬化道路，仓库周边硬化约300平方米，新建围墙约600米，新建供水管网约300米。
可行性：2017年在朗村建设的朗村物流仓储中心项目收益较为可观，前期建设的朗村仓库，采用“合作社+贫困户”的模式运营，该项目净利润预计9.6万元，收益较为可观。朗村离县城较近，地理位置优越，物流仓库需求量大。
必要性：朗村地理位置优越，紧靠318国道，运输便利。区位因素较好，距离县城近，方便物资快速运输。工布江达县物流仓储紧缺，市场缺口大，通过建设该项目可以壮大朗村村集体经济，增加农牧民群众收入。
经营主体：村集体。</t>
  </si>
  <si>
    <t>江达乡人民政府</t>
  </si>
  <si>
    <t>直接带动村集体增收，在仓库建成后，预计每年向村集体分红总投资0.018%，约18万元，仓库租金约3万元；同时吸纳1名脱贫户固定岗位人员务工，5-10名脱贫户临时性岗位人员务工，预计劳务报酬10.5万元/年。</t>
  </si>
  <si>
    <t xml:space="preserve">1.经济效益:该项目的经济效益主要在租金和管理服务收益上。据测算，预计本项目年净利润18万元。项目投产运营取得效益后按4:6的比例分配。40%用于项目后续运营，60%用于分红，分别为:脱贫户22户76人，一般户65户273人，脱贫户与一般户分红比例为2：1，一般户每户增收990.82元，脱贫户每户增收1981.64元。2.社会效益:一是解决大面积闲置土地，释放土地红利，提高土地利用率；二是增加江达乡朗村群众就业，合理利用当地劳动力。三是提高群众参与性，有效扶持脱贫户。
</t>
  </si>
  <si>
    <t>工布江达县肉制品加工提质增效项目</t>
  </si>
  <si>
    <t>工布江达县现代农业产业园</t>
  </si>
  <si>
    <t>建设内容：完成工布江达县现代农业产业园8个特色产品（藏猪、牦牛）加工基地的生产许可认证，优化8个车间18种产品（包括猪蹄、猪头、小酥肉、风干牛肉等）生产工艺及产品升级设备购置等。
可行性、必要性：2010年以来，工布江达县在自治区农业农村厅的大力支持下，藏猪、牦牛产业得到快速发展，工布江达县先后获得“国家级藏猪保护区”“工布江达藏猪”地理标识和农产品地标，“娘蒲娘亚”地理标识，“国家级藏猪产业优势农产品发展区”“中国藏猪之乡”“自治区牧业强县”，工布江达藏猪生态养殖系统评为“中国农业文化遗产”，“国家级现代农业产业园”等殊荣，工布江达县藏猪产业全产业链已初步形成，牦牛产业全产业链正在形成。特别是2023年，工布江达县为提升藏猪、牦牛产业发展质量，各方筹集资金，在产业园完成了8个藏猪、牦牛肉类加工厂，肉制品加工基地基本建成。但食品生产许可是一项复杂的系统工程，工布江达县即将面临生产许可、产品推广营销等具体困难，正是在此背景条件下，为了提高工布江达县藏猪、牦牛肉制品加工质量和效率，保障食品安全，推动行业高质量、可持续发展，特提出本项目建设。
经营主体：工布江达县乡村兴农发展有限责任公司。</t>
  </si>
  <si>
    <t>工布江达县农业农村和水利科技局</t>
  </si>
  <si>
    <t>该项目建成后交由工布江达县乡村兴农发展有限责任公司运营，项目运营后将为全县经济发展带来贡献，增加就业机会和农民收入。可提供30名就业岗位。</t>
  </si>
  <si>
    <t>（一）通过生产许可认证，确保产品质量符合国家食品安全标准。提高企业管理水平和市场竞争力20%以上，推动行业转型升级。
  （二）提高特色产业产品的销售量和知名度，带动产业发展。
  （三）为消费者提供高品质、新鲜的特色产品和服务，满足消费者的需求。
  （四）通过直销模式，减少中间环节，降低成本，提高产品的价格竞争力。提高肉制品加工效率30%以上，降低生产成本10%以上。
  （五）提高品牌知名度和形象，吸引更多的潜在客户和合作伙伴。 提高产品质量和稳定性20%以上，减少产品不合格率50%以上。
  （六）为当地经济发展带来贡献，增加就业机会和农民收入。可提供40名就业岗位。</t>
  </si>
  <si>
    <t>工布江达县娘蒲乡同吉村高原生态养鹿基地提质改造项目</t>
  </si>
  <si>
    <t>娘蒲乡同吉村</t>
  </si>
  <si>
    <t>建设内容：1.饲草料仓库：500平方米，钢结构，27.28X18,总投资115.92万元。2.附属冷库、产品储藏间、拌料间、鹿产品粗加工车间：200平方米，框架结构，20X10,总投资68.4万元。3.鹿舍一（130平方米7个，含活动区），钢结构，79.0X12.20，总投资：125.29万元；鹿舍二（500平方米4个，含活动区）钢结构，125.60X20.20，总投资：153.7万元。4.青储饲料发酵车间：148.50平方米，框架结构，15X9.9，总投资65.34万元。5.鹿粪发酵收集车间：66平方米，钢结构，6X11，总投资19.00万元。6.饲喂水渠1000米及附属：总投资162.39万元。7.自动化恒温饲喂设备及其他附属设施设备：总投资25.00万元.8.鹿场安全瞭望台：总投资25.00万元。
可行性：工布江达县高原生态养鹿基地依托西藏原生态自然环境，通过仿野生养殖方式，采取“企业+基地+农牧民”运行模式，共同研发藏地天鹿系列冻干鹿心粉、鹿茸血片、蜂蜜鹿油、鹿筋尾膏、鹿角帽粉等9个系列12种“藏地天鹿”产品，年产鹿茸及茸血（酒）等鹿系列产品2000斤以上，年产值1000万元以上,目前基地共有梅花鹿、马鹿406头，计划2025年马鹿、梅花鹿总数将达到1000头。项目建设前期手续已全部办理完成。一是经济效益预期明确。依托娘蒲乡同吉村高原生态鹿业养殖基地鹿养殖管理技术和高品质鹿产品以及合作企业较成熟的鹿产品研发、市场营销基础，通过完善基地标识、鹿文化科普教育馆等亟需的基础设施，深化林下特色产业与文旅融合，能有效吸引游客消费、传播高原生态鹿产品品牌知名度；二是有效提升社会效益。可增加娘蒲乡旅游观光吸引力，吸引游客在驻留消费、促进娘蒲集镇商贸服务。三是配套建设的鹿舍、管理用房等可为扩大存栏规模、鹿产品粗加工、科学研究等奠定基础。综上，该项目效益预期显著，实施后综合风险较低。
必要性：一是发展壮大高原生态养鹿业经济效益明显、促农增收能力强，有必要充分利用已成熟的鹿业养殖管理技术扩大产业规模，进一步促进高原生态鹿产品经济转化。二是在林芝推进高质量发展促进改革开放先行部署背景下，率先在探索新型体验式情景下的消费模式，为后续发展特色产业营销促进群众增收拓宽思路、累积管理经验。
经营主体：西藏天边牧场农牧业科技发展有限公司</t>
  </si>
  <si>
    <t>娘蒲乡人民政府</t>
  </si>
  <si>
    <t xml:space="preserve">
  1.基于市场调研数据分析目标市场的容量、增长潜力、消费者偏好及需求变化趋势，鹿产品市场需求持续增长，鹿茸、鹿血、鹿肉等具有较高的药用价值，受到消费者的青睐，随着对健康意识的提高和消费能力的提升，对鹿产品的需求进一步增加。该项目实施后，可使工布江达县高原生态养鹿基地实现存栏鹿1000只以上，预期年综合收益500万元以上，带动当地群众年增收100万元以上。
2.该项目实施后，可使工布江达县高原生态养鹿基地实现存栏鹿1000只以上，预期年综合利1000万元以上。按照与合作企业约定的利润分红比例，27%为娘蒲乡所有，娘蒲乡同吉村每年可收入租金5万元以上，其余利润覆盖全乡所有建档立卡户149户697人，每人增收2000元以上。</t>
  </si>
  <si>
    <t>经济效益：1.项目建设期间，预计可吸纳本村260名劳动力参与建筑务工，预计可发放劳动报酬120万元。2.项目实施后，可使工布江达县高原生态养鹿基地实现存栏鹿1000只以上，预期年综合利1000万元以上。按照与合作企业约定的利润分红比例，27%为娘蒲乡所有，娘蒲乡同吉村每年可收入租金5万元以上，其余利润覆盖全乡所有建档立卡户149户697人，每人增收2000元以上。另外预计每年可带动群众稳定就业5人、临时务工50人，劳动报酬25万元，本地饲草料销售200万元。社会效益：在发展壮大高原生态养鹿业经济的同时增收群众收入。促进高原生态鹿产品经济转化。在林芝推进高质量发展促进改革开放先行部署背景下，率先在全县探索新型体验式情景下的消费模式，为全县后续发展特色产业营销促进群众增收拓宽思路、累积管理经验。</t>
  </si>
  <si>
    <t>工布江达县工布江达镇嘎旦等三个村农田灌溉水渠建设项目</t>
  </si>
  <si>
    <t>建设内容：新建3km灌溉水渠，维修1km灌溉水渠，建成后将灌溉耕地200多亩。
管护机制：该项目建成并验收合格后均将交由村委会管理，村委会将涉及以上内容的日常维护列入村规民约，督促全村群众共同维护，产生的维护费用由村集体经济协调经费予以解决。</t>
  </si>
  <si>
    <t>工布江达县发展改革和经信商务局</t>
  </si>
  <si>
    <t>社会、经济效益：计划吸收当地25名劳动力参与务工，实际务工人数以工程进场施工为准。</t>
  </si>
  <si>
    <t>已下达概算批复</t>
  </si>
  <si>
    <t>以工代赈
2024年库内未实施项目</t>
  </si>
  <si>
    <t>工布江达县仲莎乡贡巴村至娘村道路硬化项目</t>
  </si>
  <si>
    <t>贡巴村至娘村</t>
  </si>
  <si>
    <t>建设内容：新建混凝土道路1640.418m，3.5米宽的480m，3.0米宽的505.418m，2.5米宽的655m，共4833.754㎡。错车道5处、涵管10m、毛石混凝土挡墙298.3m³、浆砌石挡墙585.2m³、波形护栏475m、交通安全标识15个。
管护机制：该项目建成并验收合格后均将交由村委会管理，村委会将涉及以上内容的日常维护列入村规民约，督促全村群众共同维护，产生的维护费用由村集体经济协调经费予以解决。</t>
  </si>
  <si>
    <t>社会、经济效益：计划吸收当地80名劳动力参与务工，实际务工人数以工程进场施工为准。</t>
  </si>
  <si>
    <t>以工代赈</t>
  </si>
  <si>
    <t>工布江达县仲莎乡尼丁自然村农田灌溉水渠修建项目</t>
  </si>
  <si>
    <t>仲莎乡尼丁自然村</t>
  </si>
  <si>
    <t>建设内容：新建蓄水池2座（100m³及50m³），新建0.5m*0.5m混凝土渠道1400m，新建0.4m*0.4m混凝土渠道3600m，以及分水口及农桥配套设施。
管护机制：该项目建成并验收合格后均将交由村委会管理，村委会将涉及以上内容的日常维护列入村规民约，督促全村群众共同维护，产生的维护费用由村集体经济协调经费予以解决。</t>
  </si>
  <si>
    <t>社会、经济效益：计划吸收当地45名劳动力参与务工，实际务工人数以工程进场施工为准。</t>
  </si>
  <si>
    <t>工布江达县巴河镇孜木宗村桥梁建设项目</t>
  </si>
  <si>
    <t>巴河镇孜木宗村</t>
  </si>
  <si>
    <t>建设内容：新建约长120米、宽6.5米钢筋混凝土桥梁及护栏等附属设施。
可行性、必要性：孜木宗村下辖孜木宗自然村、嘎拉自然村2个自然村，共107户441人。1.原有的老桥已经不能适应当地的经济增长和旅游业发展需求。2.孜木宗村是一个具有悠久历史和特色文化的村庄，具有发展旅游业的潜力，依托当地雪山景观，打造一处“雪山营地”观光打卡点。该项目的实施不仅可以为游客提供新的旅游体验，还可以促进当地旅游业的发展，改善当地居民的生活条件，桥梁修建后解决107户441人便捷出行问题。
管护机制：该项目建成并验收合格后均将交由村委会管理，村委会将涉及以上内容的日常维护列入村规民约，督促全村群众共同维护，产生的维护费用由村集体经济协调经费予以解决。</t>
  </si>
  <si>
    <t>巴河镇人民政府</t>
  </si>
  <si>
    <t>通过对桥新建，开发旅游景点，提高群众收入，促进村庄产业发展，107户441人受益。</t>
  </si>
  <si>
    <t>已完成现场调研、可行性研究报告、社会稳定风险报告、初步设计正在进行。</t>
  </si>
  <si>
    <t>工布江达县加兴乡下巴塘村农村饮水改造项目</t>
  </si>
  <si>
    <t>加兴乡下巴塘村</t>
  </si>
  <si>
    <t>建设内容：下巴塘村查多岗自然村水源地至下巴塘村（法院正对面），改造农村饮水主管约3000m，新建水源点沉淀池、蓄水池。此项目采取更换饮水管，施工工艺较为简单。
可行性、必要性：为切实解决下巴塘村81户群众的饮水困境，改善村民的生活条件，提高村民的生活质量，经认真研究和分析，建议对下巴塘村部分管道进行维修改造，该提升改造工程完成后不仅能保障村民饮水稳定、安全供应，也有利于促进村庄的和谐发展和乡村振兴工作的有效推进。此次更换水管可大范围解决我村群众、乡镇单位用水压力不足、断水问题。
管护机制：该项目建成并验收合格后均将交由村委会管理，村委会将涉及以上内容的日常维护列入村规民约，督促全村群众共同维护，产生的维护费用由村集体经济协调经费予以解决。</t>
  </si>
  <si>
    <t>加兴乡人民政府</t>
  </si>
  <si>
    <t>解决加兴乡下巴塘村81户295人及机关用水问题，提高人民群众的安全感、幸福感、获得感。</t>
  </si>
  <si>
    <t>工布江达县金达镇云村入村道路硬化项目</t>
  </si>
  <si>
    <t>金达镇夏索（云）村</t>
  </si>
  <si>
    <t>建设内容：道路工程6610.87㎡，错车道工程190㎡，土石方工程1项，挡土墙工程202.7m3，涵洞工程20m，交安工程1项，坡形护栏工程150m。
可行性、必要性：该项目建设后能够解决全村19户，145人，其中建档立卡脱贫户4户20人便捷出行问题，也保障群众道路交通安全问题。同时，将极大提升本村牦牛销售与运输效率，进而全面保障当地群众的生活安全与财产安全。
管护机制：该项目建成并验收合格后均将交由村委会管理，村委会将涉及以上内容的日常维护列入村规民约，督促全村群众共同维护，产生的维护费用由村集体经济协调经费予以解决。</t>
  </si>
  <si>
    <t>社会效益：1.解决村民到出行；2.消除安全隐患；3.村民投工投劳，实现群众增收。</t>
  </si>
  <si>
    <t>工布江达县拉如村农田水渠建设项目</t>
  </si>
  <si>
    <t>巴河镇拉如村</t>
  </si>
  <si>
    <t>建设内容：1、区域1新建452m，2、区域2新建985m，3、区域3新建491m，新建钢管2324m，蓄水、沉沙池40㎡，现有水渠维修16008㎡，新建沟渠堤坝9处.
可行性、必要性：水渠维修建设完成后预计带动收益195户755人，其中：巩固已脱贫户数31户93人。
管护机制：该项目建成并验收合格后均将交由村委会管理，村委会将涉及以上内容的日常维护列入村规民约，督促全村群众共同维护，产生的维护费用由村集体经济协调经费予以解决。</t>
  </si>
  <si>
    <t>该项目对农田的产量、农作物的生产及农业方面的经济效益的提升有着很可观的提高和帮助，满足新农村建设背景下农民对农业生产的需求，时而增加农业经济效益促进新农村。预计带动收益195户，预计收益人口：755人，其中：巩固已脱贫户数31户。巩固已脱贫人数93人。</t>
  </si>
  <si>
    <t>工布江达县巴河镇（甲热村）产业配套道路建设项目</t>
  </si>
  <si>
    <t>巴河镇甲热村</t>
  </si>
  <si>
    <t>建设内容：新建道路4.1㎞，共16400㎡，包括长20m、宽4m钢筋混凝土桥梁一座。
可行性、必要性：该道路建设配套与东玛村西藏巨宝生态科技有限公司，该企业截至目前，解决当地农牧民群众长期务工就业9人，临时性务工就业2800余人次，流转闲置温室大棚38栋，带动19户家庭参与仿野生灵芝种植，实现群众转移就业增收80余万元，村集体增收25万余元。配套道路有利于林下经济的采集运输，加快产业发展，更好地带动群众增收。带动89户373人增收，在此基础上，辐射带动附近其他村农户发展。
管护机制：该项目建成并验收合格后均将交由村委会管理，村委会将涉及以上内容的日常维护列入村规民约，督促全村群众共同维护，产生的维护费用由村集体经济协调经费予以解决。</t>
  </si>
  <si>
    <t>该项目的建设有利于提高当地的交通便利。也有利于林下经济的采集运输。带动89户373人增收，在此基础上，辐射带动附近其他村农户发展。预计吸收本地劳动力60人，带动务工增收60万元</t>
  </si>
  <si>
    <t>2024年库内未实施项目</t>
  </si>
  <si>
    <t>工布江达县仲莎乡那岗村人居环境整治建设项目</t>
  </si>
  <si>
    <t>仲莎乡那岗村</t>
  </si>
  <si>
    <t>建设内容：1.新建公厕一座建筑面积37.61㎡。2.新建主干道3354.7㎡、入户路1820.1㎡、错车道面积76㎡。3.新增太阳能路灯51盏，维修太阳能路灯84盏。4.（1）新建排污工程：那岗村新建排污主管1091米，入户支管420米，户内支管210米，入户沉淀池21座，4立方米独立化粪池2座，集中化粪池2座；新建排污主管715米，入户支管240米，户内支管120米，入户沉淀池12座，4立方米独立化粪池4座，集中化粪池1座。（2）既有管网清淤，并局部维修，新建末端化粪池：村内既有管道清淤1项，雨水口改造18座、检查井改造9座，4立方米独立化粪池4座，新建管道200米，集中化粪池3座；村内既有管道清淤1项，雨水口改造12座，新建排污管道380米，集中化粪池2座。（3）新建末端化粪池：新建排污管道35米接入集中化粪池，新建集中化粪池1座，4立方米独立化粪池1座。5.饮水主管更换450米，新建饮水支管250米。重建取水口1座，新建沉沙池1座，新建蓄水池1座，新建饮水主管2700米。新建蓄水池1座，饮水主管700米。重建蓄水池1座，新建饮水主管2200米、支管320米、入户管3220米，入户取水设施46座。6.补贴类：庭院经济116户，实际工程量以设计核准为准。
可行性及必要性：那岗村（辖那岗、仲、嘎斯麦、贡巴、娘5个自然村），116户(那岗村23户、仲村16户、嘎斯麦25户、贡巴村46户、娘村6户)，496人。为了适应当地的经济增长和社会发展需要，满足农村环境卫生和规划需求，提升整体形象，村落基础设施建设，是非常必要和紧迫的。本项目建设将村内人居环境整治，提高人居环境质量，部分主干道现状破损严重，少量入户路为土路，雨天泥泞不堪，本次修复破损主干道，新建入户道路，改善村庄道路交通条件，满足群众出行需求；村庄现有公厕为旱厕，卫生状况极差，新建水冲式公厕，既满足群众使用需求又改善村庄卫生环境；村内路灯大量已经损坏无法正常使用，通过新增路灯解决村庄照明问题；4个自然村出现不同程度的冬季饮水困难，通过本项目的实施切实解决季节性用水困难。那岗村、仲村未建设排污设施，群众户厕多为旱厕，严重影响村庄环境卫生，本次建设集中管网式排污设施，将极大的改善村庄卫生环境，提高群众生活品质；嘎斯麦村、贡巴村、娘村既有污水管网未设置末端化粪池，污水直排到河道，严重影响生态环境，本次对既有污水管网提升，新建管网末端化粪池，既有管网破损段进行修复，不能接入主管网的户新建独立化粪池；解决本村的排污问题。
管护机制：该项目涉及的太阳能路灯、饮水工程、排污工程验收合格后均将交由村委会管理，村委会将涉及以上内容的日常维护列入村规民约，督促全村群众共同维护，产生的维护费用由村集体经济协调经费予以解决。</t>
  </si>
  <si>
    <t>工布江达县人民政府</t>
  </si>
  <si>
    <t>社会、经济效益：村庄改造提升建成成果惠及127户501人，提升农牧民群众生产生活获得感，改变村庄风貌。计划吸收当地224名劳动力参与务工，实际务工人数以工程进场施工为准。</t>
  </si>
  <si>
    <t>工布江达县仲莎乡翁布朗村人居环境整治建设项目</t>
  </si>
  <si>
    <t>仲莎乡翁布朗村</t>
  </si>
  <si>
    <t>建设内容：1.道路工程：新建主路603㎡，长度402m，入户道路564㎡，宽度为3m。2.照明工程：维修太阳能路灯27盏，按需布置，太阳能庭院灯26盏。3.排污工程：各户在其院内设置一座4立方米钢筋混凝土化粪池，总计27座。4.饮水工程：新建机井18座，配套管理房18座，新建取水口2座，蓄水池1座以及配套的引水管，防冻式水龙头22座。5.补贴类：牦牛入户养殖。实际工程量以设计核准为准。6.建设翁布朗牧区钢架桥5—8座（新增），新增暖民玻璃房26户，每户20平方米。
可行性：该村有32户137人，群众建设村庄家园意愿强烈；该项目资金来源为国家投资，建设资金条件不影响项目建设的进度。该项目场址市政基础设施比较健全、政策良好，各项建设条件均满足项目建设所需，故该项目的建设是可行的。
必要性：村庄发展不平衡不充分；村庄排污、饮水等基础设施亟待提高；项目地目前主干道未硬化，下雨天行人及车辆通行困难；村内无排水设施，目前村内排水为散排，村庄发展不平衡不充分；村庄排污、饮水等基础设施亟待提高。本项目实施后，实现了自治区提出的“产业兴旺、生态宜居、乡风文明、治理有效、生活富裕”的总要求。全面提升了仲莎乡翁布朗村的综合形象，巩固拓展了脱贫攻坚成果，提高了广大农牧民群众的生活水平，发挥了工布江达县乡村振兴的领头作用，为维护社会和谐稳定，为工布江达县乡村建设全面推进具有良好的社会效益。
管护机制：该项目涉及的太阳能路灯、饮水工程、排污工程验收合格后均将交由村委会管理，村委会将涉及以上内容的日常维护列入村规民约，督促全村群众共同维护，产生的维护费用由村集体经济协调经费予以解决。</t>
  </si>
  <si>
    <t>社会、经济效益：村庄改造提升建成成果惠及32户139人，提升农牧民群众生产生活获得感，改变村庄风貌。计划吸收当地85名劳动力参与务工，实际务工人数以工程进场施工为准。</t>
  </si>
  <si>
    <t>工布江达县娘蒲乡朝纳村人居环境整治建设项目</t>
  </si>
  <si>
    <t>娘蒲乡朝纳村</t>
  </si>
  <si>
    <t>建设内容：1、饮用水提升新建水源点（含截潜流取水口及蓄水池各一座），DN160聚乙烯PE100管2100米， DN32聚乙烯PE100管330米，入户取水埋地闸阀井32座；维修路灯22盏；污水排放新建4立方米钢筋混凝土化粪池32座；庭院经济32户。2、饮用水提升新建DN110聚乙烯PE100管1200米，DN32聚乙烯PE100管250米，入户取水埋地闸阀井24座；维修路灯20盏；污水排放污水排放新建4立方米钢筋混凝土化粪池24座；庭院经济24户。3、饮用水提升德牧村新建增压泵房一座及水井一座，DN110聚乙烯PE100管500米，DN32聚乙烯PE100管320米，入户取水埋地闸阀井14座；维修路灯16盏；污水排放新建3立方米玻璃钢化粪池15座；庭院经济14户。4、道路工程：新建连接省道205乡村道路17346.49平方米，入户道路4338.23平方米等。
可行性、必要性：该村有70户382人，本项目建设加快乡村人居环境整治，提高人居环境质量建设，娘蒲乡朝纳村为纯牧区村庄，村内生产生活基础条件相对较差，村庄现有供水管网由于埋深较浅，未到冻土层以下，管道冻胀现象严重，造成管网堵塞严重，取水口、蓄水池出现严重冻融现象，现有取水口冬季水源出现萎缩，已不能满足居民饮水需求；村内无污水排放系统；路灯由于建设时间长远现均已损坏不能使用，无法起到照明作用，给居民夜晚出行带来严重不便；大部分居民入户道路及村内道路均为土路，雨雪天气道路泥泞不堪，通行困难。村内牧民庭院杂草丛生，凌乱不堪。因此急需解决以上问题，以提高居民基础配套条件，提高居民生活质量。
管护机制：该项目涉及的太阳能路灯、饮水工程、排污工程验收合格后均将交由村委会管理，村委会将涉及以上内容的日常维护列入村规民约，督促全村群众共同维护，产生的维护费用由村集体经济协调经费予以解决。</t>
  </si>
  <si>
    <t>社会、经济效益：提升仲当村基础设施配套条件，改善仲当村人居环境，提高当地70户牧民生活水准，同时在实施期间可直接带动群众增收120万元</t>
  </si>
  <si>
    <t>工布江达县错高乡错高村人居环境整治建设项目</t>
  </si>
  <si>
    <t>错高乡错高村</t>
  </si>
  <si>
    <t>建设内容：入村主道15073.4平方米，村内片石道路1228.3平方米，分类垃圾棚1处，新建晾晒场75.64平方米，仿木防护栏杆237.7米，给排水工程各1项等一系基础设施工程。新建入户道路4339.39平方米，新建公厕39.16平方米，沟渠治理168.88米，排污维修工程等一系列基础设施；新建公厕39.16平方米，太阳能路灯30盏，新建垃圾分类棚1处等一系基础设施工程以及庭院经济补贴。
可行性、必要性：①本项目建设是加快乡村人居环境整治，提高人居环境质量，其中布如自然村集中排污、供水涉及8户，该村从未进行宜居村或美丽乡村建设，排污现状为该村村民多年前自行修建排污管道，距今已有十几年，且管道多处破损、外露，造成村内环境污染。给水现状为新建蓄水池1座及管网，现蓄水池太小且部分破损漏水，无法满足全村用水需求，也是十多年前当地村民自行修建，现主管道多处外露、老化，经常维修，使用极为不便，同时根据布如村位置的特殊性，布如村位于巴松措景区内，再结合村庄未来规划，将要打造成民宿，经稳压试验，容易爆管，且现有给水管道不能满足村庄未来的使用，同时该村沿着村内主路分布，较为集中。因此，建议新建给水、排污管网。错高自然村涉及2户排污工程，其原由为后期新建房屋。②本项目建设是大力推进乡村建设，为满足村民生活生产需要。布如村入村主干道路全长3923.94米（约4公里），全部为土路，路面坑洼泥泞、大面积积水，路面较窄，无法错车，存在交通安全隐患，一是满足布如村村民出行要求，二是为布如自然村后期旅游发展奠定基础，布如自然村的整个村庄全貌面向于巴松措，其为非常好的观景平台。布如村和麦措姆的路灯几乎无法使用，也有十几年了，其原有路灯蓄电池埋地，容易受潮，不方便维修，现新建路灯蓄电池在太阳能板下方.
管护机制：该项目涉及的太阳能路灯、饮水工程、排污工程、垃圾处理设施验收合格后均将交由村委会管理，村委会将涉及以上内容的日常维护列入村规民约，督促全村群众共同维护，产生的维护费用由村集体经济协调经费予以解决。</t>
  </si>
  <si>
    <t>社会、经济效益：1、在项目建设期当地群众参加建设，发放劳动报酬155.53万元，建设期为当地提供20-30人临时就业，增加收入，提高务工人员经济收入。2、通过人居环境整治、美丽乡村建设等，基础设施得到改善的同时，切实改善农牧民生产生活条件，全面推进乡村振兴、推进农业农村现代化起到重要的作用。3、本次项目的建设一是满足当地村村民的出行要求，二是为布如自然村后期旅游发展奠定基础，布如自然村的整个村庄全貌面向于巴松措，其为非常好的观景平台。错高村是打造的岷山民宿，每年旅游高峰期入住率可达到98%，因此，要加强错高村内的基础设施建设，让游客有一个舒适的体验感。</t>
  </si>
  <si>
    <t>工布江达县江达镇结地岗村人居环境整治建设项目</t>
  </si>
  <si>
    <t>江达镇结地岗村</t>
  </si>
  <si>
    <t>建设内容：场地土石方工程1020.00立方米，入户道路2040.70平方米，新建道路工程2211.71平方米，国道修复工程4800平方米，新建排水沟1020.35米，原排水沟恢复工程258.18米，新建仰斜式路堑墙975.00米，新建防撞护栏270.00米；以补贴形式：新建围墙工程306.41米（220元/米），围墙翻新1666.02米（120元/米）；新建污水管道2309.00米，新建化粪池20座（G1-2S型化粪池 19座；G7-20S型化粪池1座）；进水闸1座，冲砂闸1座，翼墙29米，溢流堰2.5米，沉砂池1座，阀门井11座，背水台55座；新建太阳能路灯30盏，修复太阳能路灯50盏；金属结构1项，管道工程1项。
可行性分析：该村有77户324人，项目紧密结合结地岗村的实际情况；项目有利于推动乡村振兴战略的实施；项目有利于提高群众生活质量；项目具有较高的经济和社会效益；项目实施具有可行性。
必要性分析：项目建设是提升结地岗村村庄基础设施条件，提升公共服务能力的需要；项目建设符合实施乡村振兴示范村的具体行动；项目建设是改善农村人居环境，提升新农村建设水平的需要；项目建设是促进城乡一体化发展的途径建设美丽宜居村是让农民过上现代化生活，全面建设社会主义现代化国家的重要内容。
管护机制：该项目涉及的太阳能路灯、饮水工程、排污工程验收合格后均将交由村委会管理，村委会将涉及以上内容的日常维护列入村规民约，督促全村群众共同维护，产生的维护费用由村集体经济协调经费予以解决。</t>
  </si>
  <si>
    <t>工布江达县江达镇结地岗村美丽宜居建设项目是政府投资的非经营性项目，主要是对结地岗村的村内基础设施进行改造，美化村内环境，故不做效益分析</t>
  </si>
  <si>
    <t>工布江达县朱拉乡柳四朗村人居环境整治项目</t>
  </si>
  <si>
    <t>朱拉乡柳四朗村</t>
  </si>
  <si>
    <t>建设内容：主要建设内容为新建入户道路7040.46平方米，村内主干新建5164.21平方米，分类垃圾棚2处，给水工程主管2515米、蓄水池、沉沙池各1座，涉及供水59户，排污工程主管道2700米，涉及59户；新建入户道路2819.75平方米，给水工程新建蓄水池1座，排污工程主管2500米涉及58户；新建太阳能路灯96盏，维修8盏，以及庭院经济补贴。
可行性、必要性：该村有116户341人，本项目建设是加快乡村人居环境整治，提高人居环境质量，村内大多数为旱厕，生活污水，村民将自家管道从厕所、厨房接出后，直接排到周围的河沟或自然散排，整个村庄无化粪池，造成环境污染，该村村庄布局分布为村内主干道两侧，较为集中，因此采用污水管网统一排放至三级沉淀池。柳四朗村新建蓄水池1座及管网涉及59户。现蓄水池太小，原有蓄水池建设于十几年前，其管道老化、破损严重，随着村内发展，人口牲畜增加，经稳压试验，现供水管道不能满足村内供水需求。同时，柳四朗村位于朱拉乡国家湿地公园内，集中收集处理有效保护当地环境。白拉自然村，新建蓄水池1座，根据现在实际需求，原有蓄水池太小，一入冬时全村就处于供水不足问题。同时由于在树林下，经常堵塞，不方便清理。路灯几乎无法使用，也有十几年了，其原有路灯蓄电池埋地，容易受潮，不方便维修，现新建路灯蓄电池在太阳能板下方。柳四朗村主干道路拆除新建，根据现场走访，一是主干道较窄，无法错车.同时，道路多部分为土路或碎石路面且路面破损严重，给当地农牧民的出现造成了不便;二是主干道破损严重，凹凸不平，一遇到下雨天，路面积水严重,无法排出。入户道路工程，现村内入户道路基本为土路，雨季时,整个村内显得十分脏乱差，入户道路影响村民出行，通过项目建成后使朱拉乡柳四朗村基础设施和环境得到相应的改善。
管护机制：该项目涉及的太阳能路灯、饮水工程、排污工程、垃圾处理设施验收合格后均将交由村委会管理，村委会将涉及以上内容的日常维护列入村规民约，督促全村群众共同维护，产生的维护费用由村集体经济协调经费予以解决。</t>
  </si>
  <si>
    <t>社会、经济效益：1、在项目建设期当地群众参加建设，发放劳动报酬147.88万元，建设期为当地提供20-30人临时就业，增加收入，提高当地务工人员经济收入。以及建材、运输等相关产业的发展，能够一定程度的带动周边的就业和商业的发展，对促进当地经济发展。2、通过人居环境整治、美丽乡村建设等，基础设施得到改善的同时，切实改善农牧民生产生活条件，全面推进乡村振兴、推进农业农村现代化起到重要的作用。3、本项目建设为村内基础设施建设，主要为排污工程、围墙工程、道路工程，为朱拉乡柳四朗自然村和白拉自然村进一步提升人居环境水平，加快推进新时代美丽乡村建设目标。</t>
  </si>
  <si>
    <t>工布江达县朱拉乡吉木雄村人居环境整治项目</t>
  </si>
  <si>
    <t>朱拉乡吉木雄村</t>
  </si>
  <si>
    <t>建设内容：新建入户硬化1104.72㎡（200mm砼面层），新建主路100㎡（200mm砼面层），新建公厕41.31㎡，新建太阳能路灯30盏。钢带增强聚乙烯螺旋波纹管排污管网2810m（该村局部集中，在集中区域建设管网统一排放）。新建4立方米钢筋混凝土化粪池17座（未接入管网的住户新建化粪池），以补贴形式开展庭院经济一项，围墙整治2087.15m（220元/米），污水处理工程1处、饮水处理工程1处、给排水破损路面修复3230㎡、新建排水暗沟129.04m。
可行性、必要性：该村有63户199人，项目地目前排水设施全部瘫痪，村内散排导致村内气味恶臭，本次需新建排水等相关基础设施。本项目实施后，实现了自治区提出的“产业兴旺、生态宜居、乡风文明、治理有效、生活富裕”的总要求。全面提升了吉木雄村的综合形象，巩固拓展了脱贫攻坚成果，提高了广大农牧民群众的生活水平，发挥了工布江达县乡村振兴的领头作用，为维护社会和谐稳定，为工布江达县乡村建设全面推进具有良好的社会效益。
管护机制：该项目涉及的太阳能路灯、公厕、饮水工程、排污工程验收合格后均将交由村委会管理，村委会将涉及以上内容的日常维护列入村规民约，督促全村群众共同维护，产生的维护费用由村集体经济协调经费予以解决。</t>
  </si>
  <si>
    <t>社会、经济效益：本项目实施后，实现了巩固拓展脱贫攻坚成果与乡村振兴建设的有效衔接。全面提升吉木雄村的人居环境及窗口作用，带动了全县的乡村建设，改善了吉木雄村的人居环境，提升了吉木雄村的外部形象，提高了项目区人民群众的生活水平。完善了吉木雄村的基础配套设施，推动了工布江达县乡村振兴建设。为工布江达县经济社会全面发展，为维护边区稳定、社会和谐具有良好的社会效益，不仅如此，本项目的实施，将极大的改善吉木雄村的人居环境，为促进乡村经济的发展、社会经济结构调整而提供良好的基础条件，有利地改善现在基础设施状况，有利于促进乡村经济环境的协调发展，方便区域内农牧民的生产生活，体现“以人为本、全面发展构建和谐社会”的指导思想，提高党和和政府的形象和信誉，是一个民心工程，且促进村内增收46.06万元。</t>
  </si>
  <si>
    <t>工布江达县巴河镇雪卡村人居环境整治建设项目</t>
  </si>
  <si>
    <t>巴河镇雪卡村</t>
  </si>
  <si>
    <t>建设内容：1.路面硬化：村主干道两旁未进行硬化处理，雨天泥泞。现项目将对沥青路两旁未硬化的区域和入户道路未硬化部分进行处理硬化，共7974.12㎡。2.公共卫生间：在老村公所新增一座公共卫生间，共38.34㎡。4.路灯照明。对原有路灯进行维修，无路灯的道路新建路灯进行照明。新建22盏路灯，维修17盏。5.排污工程。原有污水管堵塞，部分位置无污水管道。本次项目对全村的污水进行集中排放，修建污水管道、排污设施等。6.给水工程。雪卡村冬季饮水困难，管道埋深浅造成冬季管道冰冻等现象。本次项目新建蓄水池(沉淀过滤作用)、维修管道及每户取水井等。7.垃圾转运车厢：购置一个垃圾转运车厢。8.补贴类：庭院经济、人畜分离83户。
可行性、必要性：该村有80户354人，本项目建设是加快乡村人居环境整治，提高人居环境质量，其中集中排污、供水涉及83户，该村从未进行宜居村或美丽乡村建设，排污现状为管道距今已有十几年，且管道多处破损、外露，造成村内环境污染。给水现状为新建蓄水池1座及管网，现蓄水池海拔较低且部分破损漏水，无法满足全村用水需求，也是十多年前修建，现主管道多处外露、老化，村内每年断续停水几个月之久，使用极为不便，同时根据雪卡村位置的特殊性，位于巴松措景区的必经之路，再结合村庄未来规划，将要打造成民宿，经稳压试验，村内水压严重不足，且现有给水管道不能满足村庄未来的使用，同时该村沿着村内主路分布，较为集中。因此，建议新建给水、排污管网。建设农副产品销售点和观光采摘大棚能够依托巴松措庞大的人流量给村民带来可观的利润收入。通过项目建成后使巴河镇雪卡村基础设施和环境得到相应的改善。
管护机制：该项目涉及的太阳能路灯、公厕、饮水工程、排污工程验、垃圾处理设施收合格后均将交由村委会管理，村委会将涉及以上内容的日常维护列入村规民约，督促全村群众共同维护，产生的维护费用由村集体经济协调经费予以解决。</t>
  </si>
  <si>
    <t>通过对基础设施建设、人居环境提升和村容村貌整治的处理，改善农村经济发展状况和落后的农村工作生活居住条件，提高群众生活质量和水平，提高村庄整体功能，激发群众参与度，改善投资环境，促进村庄产业发展，加快城镇化步伐，实现农村现代化，打造成设施配套完善，宜居、乐居、安居的新型农村，83户353人受益。</t>
  </si>
  <si>
    <t>工布江达县江达乡米吉村人居环境整治建设项目</t>
  </si>
  <si>
    <t>江达乡米吉村</t>
  </si>
  <si>
    <t>建设内容:一、1、补贴类：庭院经济22户、人畜分离分散式22户;2、饮水提升工程:原有蓄水池、取水口维修、新建保温背水台23座。二、1、新建硬化道路(村内主干道)480.82平方米;2、入户道路279.65平方米;3、饮水提升工程:新建保温背水台1座。4、污水处理改造工程:新建化粪池3座;5、路灯新建(维修)工程:新建太阳能路灯21盏，维修太阳能路灯5盏;6、补贴类:庭院经济21户，人畜分离集中新建21户，围墙改造2367米（220元/米）;7、村中新建水渠177.74米、新建排水沟190.49米；8、新建村牌1座及其他附属工程。三、1、新建硬化道路(村内主干道)3030.65平方米;2、饮水提升工程:给水管道2010米，新建取水口1座、新建蓄水池1座、新建背水台2座;3、污水处理改造工程:新建独立化粪池6座、分户化粪池33座、污水管道1510米，入户管道780米;4、路灯新建(维修)工程:新建太阳能路灯22盏，维修10盏;6、村中河道修建渠道83.34米及其他附属工程。                                                                  
可行性:该村有85户394人，本项目通过完善和提升米吉村基础设施改造，提升米吉村基础设施建设水平，提升米吉村风貌，促进村庄形态与自然环境相得益彰。项目的建设响应《中共中央国务院关于学习运用“千村示范、万村整治”工程经验有力有效推进乡村全面振兴的意见》(2024年1月1日)中的相应要求，是实施乡村建设行动的具体有效措施。
必要性:本项目通过完善米吉村各项基础设施建筑，对村庄内道路进行道路硬化、给排水管网、路灯及其附属设施的建设，解决村民基本出行问题，提升米吉村村容村貌，并且发展米吉村特色产业，促进特色产业发展壮大提升乡村产业现代化发展水平。项目的建设将米吉村基础设施条件的改善与特色产业发展壮大相结合，能够进一步发挥本地特色资源优势，提高质里效益和市场竞争力，实现基础设施建设和产业发展紧密街接，巩固拓展脱贫攻坚成果，具有一定的示范效应。
管护机制：该项目涉及的太阳能路灯、饮水工程、排污工程验收合格后均将交由村委会管理，村委会将涉及以上内容的日常维护列入村规民约，督促全村群众共同维护，产生的维护费用由村集体经济协调经费予以解决。</t>
  </si>
  <si>
    <t>工布江达县江达乡米吉村人居环境整治建设项目，是一项造福百姓、改善生活环境的重要工程，其建成投产后的主要效益表现为社会效益和环境效益。政府投资用于相关的市政配套工程，带有很强的公益性质，是建立和谐社会、改善城市面貌的需要。有助于居民居住环境的改善和生活质量的提高。政府完善基础设施的举措为城镇工程奠定了坚实的基础。
本项目的实施，只要严格按照环保要求施工，按设计规范要求搞好绿化建设，不仅为项目区提升了良好的环境形象，而且有利于美化环境，净化区域空气质量的作用。故此，项目的实施，不会对环境造成影响，而且具有良好的生态环境效益。</t>
  </si>
  <si>
    <t>工布江达县工布江达镇娘当村人居环境整治建设项目</t>
  </si>
  <si>
    <t>工布江达镇娘当村</t>
  </si>
  <si>
    <t>建设内容：新建公厕39.16㎡（独立基础），植草砖路面1700.97㎡，售货亭51.84㎡，垃圾分类收集站6座（共计64.02㎡），新建启闭式取水口一座，新建道路硬化1875.5㎡，排水管网2530m（覆盖全村38户），村内局部给水管网906m（覆盖村内15户，解决冬季饮水困难），新建太阳能路灯38盏，透水砖路面55.90㎡，高速涵洞排水工程一项，打麦场1200㎡，补贴类庭院经济38户。
可行性：该村有41户150人，该项目资金来源为国家投资，建设资金条件不影响项目建设的进度。该项目场址市政设施比较健全、政策良好，各项建设条件均满足项目建设所需，故该项目的建设是可行的。
必要性：项目地目前冬季饮水困难；污水管网破损严重，已无法维修；农用车库无处停放，造成损坏生锈；且该村属于旅游村庄，基础设施及村庄环境对旅游收益影响极大。本项目实施后，实现了自治区提出的“产业兴旺、生态宜居、乡风文明、治理有效、生活富裕”的总要求。全面提升了娘当村的综合形象，巩固拓展了脱贫攻坚成果，提高了广大农牧民群众的生活水平，发挥了工布江达县乡村振兴的领头作用，为维护社会和谐稳定，为工布江达县乡村建设全面推进具有良好的社会效益。
管护机制：该项目涉及的太阳能路灯、公厕、饮水工程、排污工程验收合格后均将交由村委会管理，村委会将涉及以上内容的日常维护列入村规民约，督促全村群众共同维护，产生的维护费用由村集体经济协调经费予以解决。</t>
  </si>
  <si>
    <t>社会、经济效益：促进社会和谐：基础设施改造和新建将促进社会的和谐与稳定。改善的给水和道路设施将减少农村地区的基础设施不平衡问题，提高农村居民的生活条件，缩小城乡差距。促进村内增收82.16万元。</t>
  </si>
  <si>
    <t>工布江达县加兴乡加兴村人居环境整治建设项目</t>
  </si>
  <si>
    <t>加兴乡加兴村</t>
  </si>
  <si>
    <t>建设内容：1.道路工程：混泥土道路维修8650㎡，新建350㎡。2.入户道路新建1200㎡。3.庭院经济，共计57户。4.围墙改造：每米补贴120元，共计1350米。5.围墙改造：每米补贴320元，共计450米。6.混泥土护栏80m。7.路灯新建8盏，维修21盏。8.新建公共卫生间1座38.34㎡。9.排污工程包含新建主管道DN300长度约2700m，新建入户支管DN200长度2010m，新建检查井130座,末端新增三级沉淀池。10.背水台新建45个(含村公房)。11.消防水池回填110m³。12.饮水工程包含蓄水池处新增加给水主管290m采用PE管DN50（1Mpa）m， 入户支管DN32（1Mpa）长度约为280m，每户增设供水井及背水台。管道埋深1.0m。13.打麦场地硬化680㎡。
可行性、必要性：可行性、必要性：该项目建设是加快乡村人居环境整治，提高人居环境质量，其中村内排污涉及57户，村内大多数为旱厕，生活污水，村民将自家管道从厕所、厨房接出后，直接排到周围的河沟或自然散排，整个村庄无化粪池，造成环境污染，该村村庄布局分布为村内主干道两侧，较为集中，因此采用污水管网统一排放至三级沉淀池。②村内含有13户修建比较晚，当时管道布局未考虑到，当全村饮用水时，水量不足，需对蓄水池处新增加主管与入户管。③路灯年久老化，需对其其原有路灯进行维修，在新建部分路灯覆盖全村。④村内主干道路拆除新建，根据现场走访，一是主干道破损严重，凹凸不平，一遇到下雨天，路面积水严重,无法排出;二是主干道部分道路还为土路。入户道路工程，现村内入户道路部分为土路，部分损坏严重，雨季时,整个村内显得十分脏乱差，入户道路影响村民出行，通过项目建成后使加兴村基础设施和环境得到相应的改善。
管护机制：该项目涉及的太阳能路灯、公厕、饮水工程、排污工程验收合格后均将交由村委会管理，村委会将涉及以上内容的日常维护列入村规民约，督促全村群众共同维护，产生的维护费用由村集体经济协调经费予以解决。</t>
  </si>
  <si>
    <t xml:space="preserve">   改善农村经济发展状况和落后的农村工作生活居住条件，提高群众生活质量和水平，提高村庄整体功能，激发群众参与度，改善投资环境，促进村庄产业发展，加快城镇化步伐，实现农村现代化，带动57户353人受益.</t>
  </si>
  <si>
    <t>工布江达县巴河镇欧巴村基础设施改造项目</t>
  </si>
  <si>
    <t>巴河镇欧巴村</t>
  </si>
  <si>
    <t>建设内容：建设饮水管道2000米、排水管网3000米、入户硬化等及其他附属设施。
必要性：项目的建设符合村庄实际需求；项目的建设是培育壮大村庄特色优势产业的有效手段；项目的建设是防止脱贫人口返贫的有效手段；本项目建设是加强农业生态环境保护，推进农业农村经济科学发展的需要；项目的建设是改善农村人居环境，提升社会主义新农村建设水平的需要。
可行性：土地设施条件及市政设施条件的可行性（本项目拟建于村庄内，建设用地属于村集体用地、村内供电、供水设施齐全利于本项目的建设）；符合乡村振兴战略规划要求；农民建设积极性高；资金保障有力。
管护机制：该项目建成并验收合格后均将交由村委会管理，村委会将涉及以上内容的日常维护列入村规民约，督促全村群众共同维护，产生的维护费用由村集体经济协调经费予以解决。</t>
  </si>
  <si>
    <t>通过对基础设施建设、人居环境提升和村容村貌整治的处理，改善农村经济发展状况和落后的农村工作生活居住条件，提高群众生活质量和水平，提高村庄整体功能，激发群众参与度，改善投资环境，促进村庄产业发展，加快城镇化步伐，实现农村现代化，打造成设施配套完善，宜居、乐居、安居的新型农村，43户128人受益。</t>
  </si>
  <si>
    <t>工布江达县巴河镇帮久村宜居宜业和美乡村建设项目</t>
  </si>
  <si>
    <t>巴河镇帮久村</t>
  </si>
  <si>
    <t>建设内容：1、路灯新建30盏，灯杆6m，为太阳能路灯；2、建设排污工程1项,涉及45户，建设内容包括新建排污主管dn500 HDPE双壁波纹管1.1km、排污干管dn300 HDPE双壁波纹管454m、排污支管dn 100UPVC管940m、污水检查井48座，末端设置20m³钢筋砼化粪池3座，金属排水篦子30m。3、建设给水工程1项，建设内容包括新建dn90 PE管（1.6Mpa）4.1km接原主管，1座蓄水口，1座取水口，控制阀井2座，减压阀井10座，标识桩81个等设备及安装工程。4、新建排水沟50m,其中宽度0.4米。5、新建排洪沟22m,其中宽度1米。 6、路面硬化共1990m²，混凝土重建道路480平方米(4.5m宽混凝土道路)，新建道路1050平方米(3m宽混凝土道路)，入户道路硬化460平方米（3m宽混凝土道路）。7、入村挡墙103米（4m高直立式混凝土路肩墙）；8、波形护栏100m;9、庭院经济47户，每户补贴3000元。
可行性、必要性：该村有55户192人，本项目建设是加快乡村人居环境整治，提高人居环境质量，1.其中集中排污涉及55户、供水涉及24户，该村从未进行宜居村或美丽乡村建设，排污现状为管道距今已有十多年，且管道多处破损、外露，造成村内环境污染。2.给水现状为新建管网，现有管网是十多年前修建，随着人口迁入增加，以及主管道部分老化，已经难以满足使用需求，冬季时期含有24户村民断水情况，更不能满足村庄未来的使用。因此，建议新建给水、排污管网。3.现有村内路灯老化，损坏，距今已有十多年，已经不能满足村民的基本要求，4.村内道路含100米道路有坍塌现状，影响村民出行，有安全隐患。还有村内道路与入户道路未硬化，影响村民出行，通过项目建成后使村内基础设施和环境得到相应的改善。
管护机制：该项目涉及的太阳能路灯、饮水工程、排污工程验收合格后均将交由村委会管理，村委会将涉及以上内容的日常维护列入村规民约，督促全村群众共同维护，产生的维护费用由村集体经济协调经费予以解决。</t>
  </si>
  <si>
    <t>社会、经济效益：通过对基础设施建设、人居环境提升和村容村貌整治的处理，改善农村经济发展状况和落后的农村工作生活居住条件，提高群众生活质量和水平，提高村庄整体功能，激发群众参与度，改善投资环境，促进村庄产业发展，加快城镇化步伐，实现农村现代化，打造成设施配套完善，宜居、乐居、安居的新型农村，55户 136 人受益。</t>
  </si>
  <si>
    <t>工布江达县巴河镇东玛村宜居宜业和美乡村建设项目</t>
  </si>
  <si>
    <t>巴河镇东玛村</t>
  </si>
  <si>
    <t>建设内容：1.道路工程：新建道路硬化3600平方米。新建道路硬化350平方米。2.路灯照明：新建太阳能路灯18盏，旧路灯维修20盏。新建太阳能路灯12盏，旧路灯维修26盏。3.整治类工程：环境整治280平方米（村公房门前撒草籽、花籽绿化），挖沟恢复1300平方米。挖沟恢复（路边种植土回填，撒草籽）1500平方米。4.排污工程：新建污水主管道2800米，新建污水户内管道1600米，检查井90座，新建集中化粪池2座，新建水渠2处，村内雨水积水排水500米。新建污水主管道2300米，新建污水户内管道1100米，检查井70座，新建集中化粪池2座，建设水渠2处。5.饮水工程：新建户内给水管道2250米，新建主给水管道6650米，新建蓄水池及给水净化设备一套，新建背水台48户（每户回水式与下沉式两种背水台）。新建户内给水管道1800米，新建主给水管道3800米，新建背水台33户（每户回水式与下沉式两种背水台）。6.补贴类：庭院经济46户，围墙改造330米（320元/米），围墙改造645米（220元/米）。庭院经济32户，围墙改造45米（320元/米）。
必要性：该村有91户372人。一、项目的建设符合村庄实际需求；二、项目的建设是培育壮大村庄特色优势产业的有效手段；三、项目的建设是防止脱贫人口返贫的有效手段；四、本项目建设是加强农业生态环境保护，推进农业农村经济科学发展的需要；五、项目的建设是改善农村人居环境，提升社会主义新农村建设水平的需要。
可行性：一、土地设施条件及市政设施条件的可行性（本项目拟建于村庄内，建设用地属于村集体用地、村内供电、供水设施齐全利于本项目的建设）；二、符合乡村振兴战略规划要求，三、农民建设积极性高，四、资金保障有力。
管护机制：该项目涉及的太阳能路灯、饮水工程、排污工程验收合格后均将交由村委会管理，村委会将涉及以上内容的日常维护列入村规民约，督促全村群众共同维护，产生的维护费用由村集体经济协调经费予以解决。</t>
  </si>
  <si>
    <t>社会、经济效益：1.经济影响分析。本项目的实施，将吸纳当地大量的农村剩余劳动力，增加当地居民的经济收入。项目的建成，能够极大改善工布江达县各村镇的整体环境，通过环境改善，绿地增加，使得周边土地增值，产生一定的土地收益。乡村振兴整村推进建设项目，具有独特的优势和影响力、吸引力，通过该项目的实施，将吸引越来越多休闲度假、旅游观光的游客，大大提高综合收入。并且项目建设有较大的资金投入，可扩大当地内需，拉动经济发展，开发投资可对GDP直接起到拉动作用，产生了巨大的经济效益。2.社会影响分析。项目实施后，将进一步提高农村生活基础设施的水平，推动乡村现代化的进程。项目的实施，将是一项造福子孙后代的环境保护工作，改善村镇环境，建设宜居村镇、为实现乡村振兴作出贡献。通过本项目的建设，区域的生产能力可以明显加强，保证区域经济的可持续发展；可减轻对内外环境的污染，改善人居生活质量；将大大减轻地质灾害对人民生命财产的威胁，增加人民的安全感。3.生态环境影响分析。本项目建成后，可极大地提高村庄的生态环境质量，提高其生态保护与生态经济的意识，实现美丽乡村生态旅游资源开发与生态环境保护有机结合。项目建成后，对生态环境改善和生态平衡维护都具有积极作用，在净化空气、改善人均居住环境方面发挥重要作用，具有明显的生态环境效益，带动91户，375人受益。</t>
  </si>
  <si>
    <t>工布江达县工布江达镇拉果旁村宜居宜业和美乡村建设项目</t>
  </si>
  <si>
    <t>工布江达镇拉果旁村</t>
  </si>
  <si>
    <t>建设内容：1、路灯新建60盏，灯杆6m，为太阳能路灯；维修太阳能路灯30盏。2、公共卫生间1座，建筑面积38.34㎡。3、建设排污工程主管道DN300长度约1100m，入户支管DN200长度930m，污水检查井70座，6立方化粪池3座；建设排污工程主管道DN300长度约600m，入户支管DN200长度480m，污水检查井35座。4、建设给水工程主管dn110 长度约300m，蓄水池、沉沙池各1座，取水口1座，涉及供水51户。5、购置垃圾转运车厢2个。6、新建铅丝笼河堤680m，7、路面硬化1150m²。8、新建主路边混凝土排水边沟230m。9、新建植草砖360m²。9、补贴类：庭院经济。
可行性、必要性：该村有101户311人，本项目建设是加快乡村人居环境整治，提高人居环境质量，其中集中排污、供水涉及100户，该村从未进行宜居村或美丽乡村建设，排污现状为管道距今已有十几年，且管道多处破损、外露，造成村内环境污染。给水现状为新建蓄水池及管网，现有管网是十多年前修建，随着人口迁入增加，以及主管道多处外露、老化，已经难以满足使用需求，用水高峰期出现大片村民断水情况，更不能满足村庄未来的使用，同时该村沿着村内主路分布，较为集中。因此，建议新建给水、排污管网。通过项目建成后使村内基础设施和环境得到相应的改善。
管护机制：该项目涉及的太阳能路灯、公厕、饮水工程、排污工程验收合格后均将交由村委会管理，村委会将涉及以上内容的日常维护列入村规民约，督促全村群众共同维护，产生的维护费用由村集体经济协调经费予以解决。</t>
  </si>
  <si>
    <t>社会、经济效益：通过对基础设施建设、人居环境提升和村容村貌整治的处理，改善农村经济发展状况和落后的农村工作生活居住条件，提高群众生活质量和水平，提高村庄整体功能，激发群众参与度，改善投资环境，促进村庄产业发展，加快城镇化步伐，实现农村现代化，打造成设施配套完善，宜居、乐居、安居的新型农村，100户 319 人受益。</t>
  </si>
  <si>
    <t>工布江达县工布江达镇结定村宜居宜业和美乡村建设项目</t>
  </si>
  <si>
    <t>工布江达镇结定村</t>
  </si>
  <si>
    <t>建设内容：1.单体工程：新建公共卫生间60平方米；公共卫生间改造提升50.32平方米。2.饮水工程：新建PEDN110进水管10米，沉沙池1座，水表井1座，给水阀门井1座，DN32PE管902.78米；给水部分新建给水阀门井1座，新建50立方米蓄水池1座。3.排污工程：室外DN100双壁波纹管40米，室外DN300双壁波纹管110.23米，污水检查井3座，三级处理池1座，人工湿地110平方米；排污部分污水检查井维修11座，室外DN300污水管道拆除新建250米，污水检查井更换井盖19座，污水管网疏通1000米，DN100排污入户污水管359.45米，三级处理池1座。4.路灯照明工程：新建太阳能路灯30盏，太阳能路灯维修移位10盏；附属工程太阳能路灯30盏，太阳能路灯维修移位10盏。5.道路工程：村内主干道维修727.85平方米，片石路面176.41平方米；片石入户道路902.78平方米。6.垃圾收集：新增垃圾收集箱3个；新增垃圾收集箱3个。7.补贴类：庭院经济101户。
可行性：该村有103户357人，项目建设与结定村发展要求相适应；本项目区位优势明显，有利于本项目在实施过程中的连续性和实施后的健康发展，降低项目风险。通过对项目区的基础设施方面的建设，达到改变现有的破损道路、等落后面貌，将加快项目区的建设步伐，加速城镇化发展，改善人民群众的生活质量。项目实施后加速了结定村城镇化发展，从而扩大了乡域面积；有助于土地资源利用价值的提升；改变了交通、生活给排水等状况，在提高了居民的生活质量的同时也对区域生态环境起到积极的正面影响。
必要性：1.加强和改进结定村乡村治理，乡村治理事关党在农村的执政根基和农村社会稳定安宁。必须以保障和改善农村民生为优先方向，提高结定村101户人居环境、乡村环境整体效果。
管护机制：该项目涉及的太阳能路灯、公厕、饮水工程、排污工程、垃圾处理设施验收合格后均将交由村委会管理，村委会将涉及以上内容的日常维护列入村规民约，督促全村群众共同维护，产生的维护费用由村集体经济协调经费予以解决。</t>
  </si>
  <si>
    <t>经济效益：1.促进旅游业发展：美化乡村环境、保护当地文化遗产和自然资源等举措将有助于吸引更多游客前来参观。这将为当地居民创造就业机会，促进当地经济的增长。2.促进农村经济发展：通过宜业和美乡村建设项目，可以推动当地农村经济的多元化发展。例如，发展乡村旅游、农产品加工业等，带动结定行政村49户193人，朗嘎自然村49户169人村民增加收入来源。社会效益：1.改善居住环境：通过建设项目，可以改善结定村的基础设施，提升村庄的整体居住环境。这将有助于提高村民的生活质量，促进村庄的长期发展。2.提升乡村形象：通过建设项目，可以提升工布江达镇结定村的形象，增强对外的吸引力。这将有助于提升当地居民的自豪感和认同感，带动整个村庄的发展。</t>
  </si>
  <si>
    <t>工布江达县江达镇卓木村宜居宜业和美乡村建设项目</t>
  </si>
  <si>
    <t>工布江达镇卓木村</t>
  </si>
  <si>
    <t>建设内容:1、道路附属工程：新建排水沟（净尺寸50*60cm）580m，新建浆砌片石挡墙102m。2、照明工程：新建太阳能路灯30盏。3、给水工程：新建给水管（dn110/dn90/dn50/dn32）2506m，新建给水接户管（dn32）600m，新建背水台30座，新建蓄水池1座（50m³），新建取水沉砂池1座，新建网围栏40m，包含管道土方开挖及阀门井等配套附属设施。4、污水工程：新建污水主管1500m（DN300），新建污水接户管750m(De200)，新建污水检查井57座，新建三级沉淀池2座，混凝土路面破除恢复1260㎡，包含管道土方开挖、接户小方井及防坠网等附属配套设施。5、补贴类：庭院经济30户，围墙改造2740m（220元/米），围墙改造330.5m（320元/米）。
可行性：（1）具有较好的政策、群众基础，符合当地群众的要求和愿望。（2）场地建设条件可行。
必要性：（1）项目建设是建设社会主义新农村、增加农民收入的迫切要求；（2）项目建设是城乡统筹发展的必然之路；（3）项目建设是村民生活质量改善的需要；（4）工程建设是解决村民饮水困难的迫切需要。
管护机制：该项目涉及的太阳能路灯、饮水工程、排污工程验收合格后均将交由村委会管理，村委会将涉及以上内容的日常维护列入村规民约，督促全村群众共同维护，产生的维护费用由村集体经济协调经费予以解决。</t>
  </si>
  <si>
    <t>经济、社会效益：项目的建设巩固脱贫工作,对村内有意愿参与本项目建设的当地农村劳动力，共42户149 人安排就近就业，实现就业有效带动全村生活条件。通过项目建设扩大就业渠道，激活及带动当地经济发展，巩固扶贫工作，实现社会和谐稳定。项目的建设解决村民用水困难的问题，解决村内污水直排及环境脏乱差问题，改善村民居住环境，提高村民生活质量的提高，改善村庄环境面貌，解决了当地群众的现实困难。</t>
  </si>
  <si>
    <t>工布江达县江达乡唐丁村宜居宜业和美乡村建设项目</t>
  </si>
  <si>
    <t>江达乡唐丁村</t>
  </si>
  <si>
    <t>建设内容:1、道路工程：新建路面30㎡；新建路面0.78km（路面宽4m），新建入户路约80m（路面宽2.5m），道路总面积为4391平方米，包含路基土方及土路肩等配套附属内容。新建排水沟（净尺寸50*60cm）350m，新建涵洞5座（圆管涵），新建浆砌片石挡墙150m。2、照明工程：原太阳能路灯维修15盏（更换电池、灯头灯）；新建太阳能路灯30盏。3、给排水工程：新建给水主管（dn110）310m，新建蓄水池1座（50m³），新建取水沉砂池1座，新建网围栏40m，包含管道土方开挖及阀门井等配套附属设施；新建污水主管1817m（DN300），新建污水接户管825m(De200)，新建污水检查井83座，新建三级沉淀池2座，混凝土路面破除恢复1155㎡，包含管道土方开挖、接户小方井及防坠网等附属配套设施。4、补贴类：围墙改造932.3m（220元/米）；庭院经济35户，围墙改造2163.7m（220元/米），围墙改造1642.22m（320元/米）。
可行性：（1）具有较好的政策；（2）项目建设区群众积极性较高；（3）场地建设条件可行；
必要性：（1）城镇化进程中改善乡村环境的必要；（2）发展社会主义新农村建设的必要；（3）是完善唐丁村配套设施的需要；（4）工程建设是解决村民饮水困难的迫切需要。
管护机制：该项目涉及的太阳能路灯、饮水工程、排污工程验收合格后均将交由村委会管理，村委会将涉及以上内容的日常维护列入村规民约，督促全村群众共同维护，产生的维护费用由村集体经济协调经费予以解决。</t>
  </si>
  <si>
    <t>经济、社会效益：项目的建设能有效解决当地富余农村劳动力就地就近就业难题，助力当地农村32户157人低收入人口增收致富，解决村民用水困难的问题，解决村内污水直排及环境脏乱差问题，改善村民居住环境，提高村民生活质量，改善村庄环境面貌，是构建和谐社会、维护各民族的安定团结、提升老百姓的生活幸福感的主要项目。</t>
  </si>
  <si>
    <t>工布江达县金达镇金达村美丽宜居建设项目</t>
  </si>
  <si>
    <t>金达镇金达村</t>
  </si>
  <si>
    <t>建设内容：1、道路工程：新建道路（含入户）7228.29㎡（主道路4m宽，入户道路3.5m宽）及土方工程1项。2、路灯照明：新建太阳能路灯30盏。3、单体工程：新建公共卫生间1座（建筑面积39.16㎡；场地硬化70㎡）。4、给水工程：新建主水管DN110-6251.78m；饮水支管DN50-1280m，含维修与新建；新建背水台64座；取水口1座、200立方蓄水池1座；检查井60座；沉砂池1座；给水阀门井1座。5、排污工程：新建排污主管148.06m（DN344钢壁波纹管）；支管200m（DN200钢壁波纹管）；井盖更换80个）；6、补贴类：庭院经济，每户补贴3000元（共64户）；围墙改造共4250m（320元/米）；入户养殖192头牦牛，每头补贴8000元。7、购置成品移动垃圾箱4个。
可行性、必要性：该村共有62户282人，本项目建设是加快乡村人居环境整治，提高人居环境质量，其中集中排污、供水涉及64户，该村从未进行宜居村或美丽乡村建设，排污现状为管道距今已有十几年，且管道多处破损、外露，造成村内环境污染。给水现状为新建蓄水池及管网，现有管网是十多年前修建，随着人口迁入增加，以及主管道多处外露、老化，已经难以满足使用需求，用水高峰期出现大片村民断水情况，更不能满足村庄未来的使用，同时该村沿着村内主路分布，较为集中。因此，建议新建给水、排污管网。通过项目建成后使村内基础设施和环境得到相应的改善。本村的主灌溉水渠为土水渠，这对水土的流失比较严重，新水渠的建设可以保障水土的流失，同时提高灌溉的需求。
管护机制：该项目涉及的太阳能路灯、公厕、饮水工程、排污工程、垃圾处理设施验收合格后均将交由村委会管理，村委会将涉及以上内容的日常维护列入村规民约，督促全村群众共同维护，产生的维护费用由村集体经济协调经费予以解决。</t>
  </si>
  <si>
    <t>社会效益：为了适应当地的经济增长和社会发展需要，满足农村环境卫生和规划需求，提升整体形象，村落基础设施建设，是非常必要和紧迫的；通过该项目的事实可以全面提升了金达村的综合形象，巩固拓展了脱贫攻坚成果，提高了广大农牧民群众的生活水平，发挥了工布江达县乡村振兴的领头作用，为维护社会和谐稳定，为工布江达县乡村建设全面推进具有良好的社会效益。经济效益：该项目实施过程预计计解决40余名群众的务工岗位及使用10余辆本村机械，预计收益60万余元，进一步保障本村人员就进解决就业问题，从而提高村内收入，进一步满足农村环境卫生和规划需求，提升整体形象，提升村庄整体功能，改善群众人居环境，实现群众增收，推动产业发展。</t>
  </si>
  <si>
    <t>工布江达县金达镇仲荣村美丽宜居建设项目</t>
  </si>
  <si>
    <t>金达镇仲荣村</t>
  </si>
  <si>
    <t>建设内容：1、道路工程：新建道路（含入户）4557.26㎡（主道路4m宽，入户道路3.5m宽）及土方工程1项。2、路灯照明：新建太阳能路灯30盏。3、单体工程：新建公共卫生间一座（建筑面积39.16㎡；场地硬化39.46㎡）。4、给水工程：新建打水井30座；背水台30座；管道入户30户。5、排污工程：新建排污主管860.08m（DN344钢壁波纹管）；支管600m（DN200钢壁波纹管）；三级处理池3座。6、附属工程：新建盖板雨水沟455.86m；新建挡墙40.80m；新建防护围栏176.76m；新建管涵10.15m。7、补贴类：庭院经济每户补贴3000元（共30户）；围墙改造共2226m（320元/米）；入户养殖100头牦牛，每头补贴8000元。7、购置成品移动垃圾箱3个。
可行性、必要性：该村共有29户192人，本项目建设是加快乡村人居环境整治，提高人居环境质量，其中集中排污、供水涉及30户，该村从未进行宜居村或美丽乡村建设，排污现状为管道距今已有十几年，且管道多处破损、外露，造成村内环境污染。给水现状为原有给水主管道多处外露、老化，当地海波高，常年会出现凝冻迹象，已经难以满足使用需求，更不能满足村庄未来的使用，同时该村沿着村内主路分布，较为集中。因此，建议排污管网与每户各自打水井。通过项目建成后使村内基础设施和环境得到相应的改善。本村的道路情况破损严重，有点区域没有硬化，所以对本村的道路维修及新建十分必要；其次有点住户周边会存在山体滑坡的迹象；所以修建挡墙及防护围栏是十分必要的。
管护机制：该项目涉及的太阳能路灯、公厕、饮水工程、排污工程、垃圾处理设施验收合格后均将交由村委会管理，村委会将涉及以上内容的日常维护列入村规民约，督促全村群众共同维护，产生的维护费用由村集体经济协调经费予以解决。</t>
  </si>
  <si>
    <t>社会效益：本项目的实施可以进一步加快乡村人居环境整治，提高人居环境质量，其中仲荣村排污及给水，道路改造涉及29户；本项目的实施是大力推进乡村建设，为满足村民生活生产需要，目前村内主干道路全部为土路或破损路，道路路面较窄，无法错车，通过项目的实施可以进一步满足农村环境卫生和规划需求，提升整体形象，提升村庄整体功能，改善群众人居环境，实现群众增收，推动产业发展。经济效益：该项目的实施可以进一步提供村庄短时务工岗位，带动本村经济，预计带动29户40人、10余辆汽车参与到项目建设中，预计实现收益40余万元，进一步保障了各户收入。</t>
  </si>
  <si>
    <t>工布江达县金达镇夏索村美丽宜居建设项目</t>
  </si>
  <si>
    <t>金达镇夏索村</t>
  </si>
  <si>
    <t>建设内容：1、道路工程：翻新主干道5610.40㎡（3.5m宽混凝土道路），新建入户道路：518.80㎡（3m宽混凝土道路），道路附属错车道255㎡、盖板涵16.50m、道路挖土方等工程；新建主干道2505.70㎡（3.5m宽混凝土道路），新建入户道路：912.90㎡（3m宽混凝土道路），道路附属挡土墙558.10㎡、盖板边沟932m、道路挖土方等工程；新建主干道5610.40㎡（3.5m宽混凝土道路）,道路附属错车道285㎡、挡土墙187.10㎡、圆管涵22m、波形防护栏150m、道路挖土方等工程。2、路灯照明：新增太阳能路灯26盏；新增太阳能路灯4盏。3、排污工程：各户在其院内设置25mDN300钢带波纹管，50户。4、河道治理：1#冲沟治理30m，2#冲沟治理30m，4#冲沟治理60m，村内新建排水沟110m。村内河道治理新建防洪堤159m。6、公共设施：新建公厕2栋。7、新建垃圾转运箱6个。8、防护网工程：新建落石防护网413m，新建落石防护网305m。9、补贴类：牦牛入户养殖88头（8000元/头）、人畜分离1户（10000元/户）、庭院经济50户（3000元/户）、围墙改造共5235m（220元/米）。
可行性：该村共有69户540人，该项目资金来源为国家投资，建设资金条件不影响项目建设进度。该项目场址市政设施比较健全、政策良好，各项建设条件均满足项目建设所需，故该项目建设是可行的。
必要性：项目地目前主干道未硬化，下雨天行人及车辆通行困难；村内无排水设施，目前村内排水为散排。本项目实施后，实现了自治区提出的“产业兴旺、生态宜居、乡风文明、治理有效、生活富裕”的总要求。全面提升了拉荣村的综合形象，巩固拓展了脱贫攻坚成果，提高了广大农牧民群众的生活水平，发挥了工布江达县乡村振兴的领头作用，为维护社会和谐稳定，为工布江达县乡村建设全面推进具有良好的社会效益。
管护机制：该项目涉及的太阳能路灯、公厕、饮水工程、排污工程、垃圾处理设施验收合格后均将交由村委会管理，村委会将涉及以上内容的日常维护列入村规民约，督促全村群众共同维护，产生的维护费用由村集体经济协调经费予以解决。</t>
  </si>
  <si>
    <t>社会效益：进一步了适应当地的经济增长和社会发展需要，满足农村环境卫生和规划需求，提升整体形象，村落基础设施建设，是非常必要和紧迫的。本项目建设将村内人居环境整治，提高人居环境质量，目前村内现有主干道破损严重，道路缺失排水边沟、管涵，导致雨水排水不畅，淤积在低洼处，入户路现状叶村为土路，雨天泥泞不堪，通过实施本项目修复破损主干道，新建入户道路，改善村庄道路交通条件，满足群众出行需求；本村未建设排污设施，群众户厕多为旱厕，严重影响村庄环境卫生，本次建设分散式排污设施，将极大的改善村庄卫生环境，提高群众生活品质，提升村庄整体功能，改善群众人居环境,实现群众增收，推动产业发展。经济效益：该项目实施过程预计计解决30余名群众的务工岗位及使用10余辆本村机械，预计收益75万余元，该项目的实施进一步提升了村内基础设施落后状况、改善人居环境，从根本上治理村庄脏乱差的现状，保障农牧民身体健康、推动农村经济持续发展具有重要作用，是解决"三农"问题的具体行动，是全面建设小康社会的必然要求，同金达镇的整体发展进行了充分的衔接与呼应，为促进工布江达县城乡协调发展，提升村容村貌，着力打造“产业兴旺、生态宜居、乡风文明、治理有效、生活富裕”的和美村庄奠定了坚实的基础。</t>
  </si>
  <si>
    <t>工布江达县娘蒲乡米瑞村宜居宜业和美乡村建设项目</t>
  </si>
  <si>
    <t>娘蒲乡米瑞村</t>
  </si>
  <si>
    <t xml:space="preserve">建设内容：1、道路工程：道路硬化4518平方米（含混凝土路面3940㎡（级配碎石垫层厚10cm），混凝土刻槽路面578㎡），挡墙约3000立方米，道路破除恢复2483平方米；道路硬化6004平方米（含混凝土路面2000㎡（级配碎石垫层厚10cm）混凝土刻槽路面4004㎡）。2、单体工程：新建公共卫生间1座（42.57平方米）。3、路灯照明：新修路灯12盏；新修路灯18盏。4、排污工程：污水主管道1050米，污水入户管道800米，污水处理集中化粪池1座，铸铁检查井井盖25套（D400中兴铸铁检查井井盖，含防坠网）。污水入户管800米。5、饮水工程：给水入户管道900米，球墨铸铁井盖及支座33个，背水台（回水式）29座（含3户村内拉如村民），背水台（下沉式）29座（含3户村内拉如村民）；给水入户管道1100米，给水主管道220米，新修蓄水池及取水口3座（含3套净水装置），背水台（回水式）57座（现用蓄水池饮用水4户），背水台（下沉式）57座（现用蓄水池饮用水4户）。6、补贴类：庭围墙改造共1770米（320元/米），围墙改造共375米（220元/米），庭院经济25户。庭围墙改造共6484米（320元/米），围墙改造共3800米（220元/米），庭院经济60户。
可行性:该村共有84户488人，土地设施条件及市政设施条件的可行性(本项目拟建于村庄内，建设用地属于村集体用地、村内供电、供水设施齐全利于本项目的建设)。符合乡村振兴战略规划要求。农民建设积极性高。资金保障有力。
必要性:1、项目的建设符合村庄实际需求;2、项目的建设是培育壮大村庄特色优势产业的有效手段。3、项目的建设是防止脱贫人口返贫的有效手段。4、本项目建设是加强农业生态环境保护，推进农业农村经济科学发展的需要。5、项目的建设是改善农村人居环境，提升社会主义新农村建设水平的需要。
管护机制：该项目涉及的太阳能路灯、公厕、饮水工程、排污工程、垃圾处理设施验收合格后均将交由村委会管理，村委会将涉及以上内容的日常维护列入村规民约，督促全村群众共同维护，产生的维护费用由村集体经济协调经费予以解决。
</t>
  </si>
  <si>
    <t>经济、社会效益：1.本项目的实施，将吸纳当地大量的农村剩余劳动力，增加当地居民的经济收入。项目的建成，能够极大改善整体环境。乡村振兴整村推进建设项目，具有独特的优势和影响力、吸引力，通过该项目的实施，将吸引越来越多休闲度假、旅游观光的游客，大大提高综合收入。并且项目建设有较大的资金投入，可扩大当地内需，拉动经济发展，开发投资可对GDP直接起到拉动作用，产生了巨大的经济效益。2.项目实施后，将进一步提高农村生活基础设施的水平，推动乡村现代化的进程。项目的实施，将是一项造福子孙后代的环境保护工作，改善村居环境，建设宜居乡村、为实现乡村振兴作出贡献。通过本项目的建设，区域的生产能力可以明显加强，保证区域经济的可持续发展;可减轻对内外环境的污染，改善人居生活质量；将大大减轻地质灾害对人民生命财产的威胁，增加人民的安全感。3.本项目建成后，可极大地提高村庄的生态环境质量，提高其生态保护与生态经济的意识，实现美丽乡村生态旅游资源开发与生态环境保护有机结合。项目建成后，对生态环境改善和生态平衡维护都具有积极作用，在净化空气、改善人均居住环境方面发挥重要作用，具有明显的生态环境效益。计划吸收当地200名劳动力参与务工，实际务工人数以工程进场施工为准。</t>
  </si>
  <si>
    <t>工布江达县娘蒲乡尼木朗村宜居宜业和美乡村建设项目</t>
  </si>
  <si>
    <t>娘蒲乡尼木朗村</t>
  </si>
  <si>
    <t>建设内容：1.路面整治：路面硬化384.00 ㎡。路面硬化260.00 ㎡。路面硬化241.00 ㎡。硬化入户路（道路宽度≥2.0 米）1412.00 ㎡。硬化入户路（道路宽度≥2.0 米）23860.00 ㎡。硬化入户路（道路宽度≥2.0 米）5598.00 ㎡。2.路灯照明：共设太阳能路灯79盏。3.给水：室外给水管网5600米。4.排水：需清理沟面286.9米，室外排水管网6726米，污水处理工程16套。5.公厕和垃圾收集箱。6.桥：共设置5座，其中加星1、2号桥各1座，共2座，钢筋混凝土单孔，桥宽4.5米，高3米。江举1、2、3号桥各1座，共3座，钢筋混凝土单孔，桥宽4.5米，高3米。7.补助类：庭院经济67户；围墙改造4217.7米（220元/米）。8、各户补助8000元用于牦牛入户养殖。
可行性：该村共108户382人，经过可行性分析，西藏工布江达县娘蒲乡尼木朗村宜居宜业和美乡村建设项目具有必要性及可行性。当前工布江达县娘蒲乡尼木朗村亟需进行乡村基础设施建设，并结合政策推动以庭院为单位的发展模式，进一步促进当地经济水平发展，提高村民生活质量。建设内容符合国家相关标准，经过改造，大部分基础设施的重建改造，如道路、给排水、和路灯等部分，均可以有效的提高村民生活水品质量。同时村落间存在的跨河桥梁是村落交通的重要组成部分，在涨水季节时会极大地提高跨河区域的危险性。经过新建跨河桥梁，即可以有效降低风险，也可以使桥梁交通得以坚固稳定。在经济上，以庭院为单位发展的模式能够有效具体地根据各村各户的具体情况，发挥各个村落的特长，从而推动区域整体区域经济发展。综上所述，项目的建设是十分必要的，技术和经济是可行的，建设、运营风险是可控的。
必要性：1、项目本身存在着基础设施薄弱，村民生活条件落后等问题。在很大程度上阻碍了当地社会经济的发展，需要进一步进行建设改造。2、需要有效控制村庄存在的风险，改善村庄基础建设，加大村庄公共空间整治力度，扎实推进农村人居环境整治提升。都是现有条件下，需要及时进行的必要改造。3、在政策上依据《中共中央国务院关于做好2023年全面推进乡村振兴重点工作的意见》，培育乡村新产业新业态。实施乡村休闲旅游精品工程，文化产业赋能乡村振兴计划。依据西藏工布江达县娘蒲乡尼木朗村现有文化环境及村落现状，推动促进村落庭院经济政治进行改造建设。
管护机制：该项目涉及的太阳能路灯、公厕、饮水工程、排污工程、垃圾处理设施验收合格后均将交由村委会管理，村委会将涉及以上内容的日常维护列入村规民约，督促全村群众共同维护，产生的维护费用由村集体经济协调经费予以解决。</t>
  </si>
  <si>
    <t>经济效益：以庭院为单位发展的模式能够有效具体地根据各村各户的具体情况，发挥各个村落的特长，从而推动区域整体区域经济发展。 社会效益：布江达县娘蒲乡尼木朗村需进行乡村基础设施建设，基础设施的重建改造，均可以有效的提高尼木朗村112户575人村民生活水品质量，提升农牧民群众生产生活获得感，改变村庄风貌。计划吸收当地270名劳动力参与务工，实际务工人数以工程进场施工为准。</t>
  </si>
  <si>
    <t>工布江达县娘蒲乡同吉村宜居宜业和美乡村建设项目</t>
  </si>
  <si>
    <t xml:space="preserve">建设内容：1、道路工程：新建硬化道路23907.72平方米（含主干道及入户道路共计7.9km），道路挖方4303.39立方米，新建钢筋混凝土桥2座（长18m*宽5.5m），新建桥梁护栏等附属工程。2、照明工程：新建路灯66盏，原有路灯维修17盏。3、排污工程：新建排污主管2510米，新建入户支管624米，污水土方开挖7432立方，土方回填6688立方，新建污水检查井118座等其他工程。4、饮水工程：新建入户支管1560m，新建给水主管7956m，入户背水台115座，钢筋混凝土阀门井52座，给水土方开挖4250立方，给水土方回填3825立方，新增打井7座，抽水泵7座，无水塔供水设备6座，埋入式供水泵房6座。5、补贴类：庭院经济115户，围墙改造9386.7m（220元/米）。
可行性：该村有112户572人，场地卫生条件符合国家规范要求，适宜该项目的建设。2、乡政府驻地已建成油路，7个村民委员会实现“村通”目标。交通较为方便。材料运输可利用现有公路直达工地，材料运输均采用汽车运输。3、场地周边已具备供水、供电等市政配套设施。4、项目建设材料均可在县城及林芝市区购买，且当地施工技术较为成熟，施工条件良好。5、该项目资金来源为国家投资，建设资金条件不影响项目建设的进度。综上所述，该项目场址市政设施比较健全、政策良好，各项建设条件均满足项目建设所需，故该项目的建设是可行的。
必要性：近年来工布江达县的人均生活水平不断提高，相对应的县内基础设施较为落后，特别是村级道路、村内污水处理以及村民饮用水问题。这些问题极大的阻碍了娘蒲乡同吉村的经济发展，很多项目由于城市配套设施落后而无法引入。目前，同吉村道路存在过于狭窄、凌乱、年久失修且大部分为泥土路；村内没有合理科学化的污水处理设施；部分人居环境还需要进一步整治。为实现林芝市巩固脱贫攻坚成果，补齐村内基础设施短板，工布江达县娘蒲乡同吉村人居环境整治建设项目势在必行。
管护机制：该项目涉及的太阳能路灯、公厕、饮水工程、排污工程、垃圾处理设施验收合格后均将交由村委会管理，村委会将涉及以上内容的日常维护列入村规民约，督促全村群众共同维护，产生的维护费用由村集体经济协调经费予以解决。
</t>
  </si>
  <si>
    <t>社会效益：项目建成后，实现了巩固拓展脱贫攻坚成果与乡村振兴建设的有效衔接。全面提升同吉村的人居环境及窗口作用，带动了全县的乡村建设，改善了同吉村的人居环境，提升了同吉村的外部形象，提高了项目区人民群众的生活水平。完善了同吉村的基础配套设施，推动了工布江达县乡村振兴建设。项目预计可吸纳本村260名劳动力参与务工，实际务工人数以工程进场施工为准。</t>
  </si>
  <si>
    <t>工布江达县仲莎乡结牧村宜居宜业和美乡村建设项目</t>
  </si>
  <si>
    <t>仲莎乡结牧村</t>
  </si>
  <si>
    <t>建设内容：1、道路工程：新建主干道177.2m（3.5m宽混凝土道路），新建入户道路：220m（3米宽混凝土道路），道路附属新建盖板边沟97m、新建挡土墙、91m、道路挖土方等工程；新建主干道229m（4m宽混凝土道路），新建主干道1363m（3.5m宽混凝土道路），加宽主干道：145.5（加宽1m），新建入户道路：55m（3米宽混凝土道路），新建砂砾石道路：1763m，道路附属挡土墙173m、排水管涵73m、道路挖土方等工程；新建入户道路392m（3m宽混凝土道路）,道路附属挖土方等工程。2、路灯照明：维修太阳能路灯25盏；维修太阳能路灯26盏，新建太阳能路灯1盏；新建太阳能路灯1盏。3、排污工程：新建排污主管960m，新建入户支管 640m，户内支管320m，新建检查井79座，50立方化粪池1座，等其他附属工程；新建排污主管7870m，新建入户支管380m，户内支管190m，新建检查井50座，20立方化粪池1座，75立方化粪池1座，等其他附属工程；新建户内支管180m，等其他附属工程。4、饮水工程：新建支管866m，新建户内取水设施14座，入户管560m，等其他附属设施；入户管560米，新建户内取水设施14座；等其他附属设施；新建引水渠63m，新建沉砂池1座，新建蓄水池1座，新建饮水主管1665m，新建户内取水设施2座，入户管80m。5、新建牧区钢架桥3座（长6m*3m）。6、补贴类：庭院经济132户（3000元/户）。
可行性及必要性：结牧村（辖那结巴、强纳、结牧3个自然村），156户588人。为了适应当地的经济增长和社会发展需要，满足农村环境卫生和规划需求，提升整体形象，村落基础设施建设，是非常必要和紧迫的。本项目建设将村内人居环境整治，提高人居环境质量，部分主干道现状破损严重，少量入户路为土路，雨天泥泞不堪，本次修复破损主干道，新建入户道路，改善村庄道路交通条件，满足群众出行需求；村内路灯大量损坏无法正常使用，通过维修、新增路灯解决村庄照明问题。结巴村、强纳村既有污水管网未设置末端化粪池，污水直排到河道，严重影响生态环境，本次对既有污水管网提升，新建管网末端化粪池，既有管网破损段进行修复，不能接入主管网的户新建独立化粪池；结牧村居民分散，在各户院内建设1座独立化粪池，解决本村的排污问题。3个自然村出现不同程度的冬季饮水困难，通过本项目的实施切实解决季节性用水困难。
管护机制：该项目涉及的太阳能路灯、公厕、饮水工程、排污工程、垃圾处理设施验收合格后均将交由村委会管理，村委会将涉及以上内容的日常维护列入村规民约，督促全村群众共同维护，产生的维护费用由村集体经济协调经费予以解决。</t>
  </si>
  <si>
    <t>经济效益：本项目的实施，计划吸收当地281名劳动力参与务工，实际务工人数以工程进场施工为准；将增加当地居民的经济收入，本项目实施期间可带动本村剩余劳动力就业，增加本村群众收入。社会效益：1、本项目的实施为156户，588人提供了更好的居住环境，包括更好的给排水系统和照明系统。这有助于提高村民的生活品质和幸福感。 2、本项目的实施，改善了居民居住环境。3.现有排污均为就近排入河道，本项目的实施，将会改善村庄的排污系统，减少河流的污染。项目建成后，对生态环境改善和生态平衡维护都具有积极作用，在改善人均居住环境方面发挥重要作用，具有明显的生态环境效益。</t>
  </si>
  <si>
    <t>工布江达县仲莎乡巴朗村宜居宜业和美乡村建设项目</t>
  </si>
  <si>
    <t>仲莎乡巴朗村</t>
  </si>
  <si>
    <t>建设内容：1.硬化工程：硬化307.44平米。2.公共厕所：卡点挖虫草季节修建一座公厕21.03平米。3.饮水工程：措嘎居住点新建蓄水池1座50m³（含取水口及沉淀池等），DN100管道约183m，其他两户支管DN50的约82m。卡点位置只设置取水口，沉淀池稍大兼蓄水池（蓄水池可不设）DN50给水管885m，DN25给水管约29m。每户给水考虑水泵，考虑户内1.5m³不锈钢保温水罐，通过小型变频泵用DN25管子连接到卫浴。4.排污工程：每户考虑DN100排污管10米。5.路灯照明：成套一体化室外太阳能灯 LED60W H=6.0米，含安装基础2米，总共6盏（措嘎居住点与卡点位置各设置3盏），成套一体化室外太阳能庭院灯 LED30W H=3.5米含安装基础1米总共24盏。6.钢架桥及涵洞内容：①3-5米（宽度4米）涵洞或盖板涵9座。②10米钢架桥2座，考虑过车宽度4米。③20米钢架桥1座，考虑过车宽度4米。7.补贴类：庭院经济52户（3000元/户）。
必要性：该村共有53户274人，本项目建设将村内人居环境整治，提高人居环境质量，部分主干道现状破损严重，少量入户路为土路，雨天泥泞不堪，本次修复破损主干道，新建入户道路，改善村庄道路交通条件，满足群众出行需求；村内路灯大量损坏无法正常使用，通过维修、新增路灯解决村庄照明问题。《农村人居环境整治提升五年行动方案（2021—2025年）》中指出：改善农村人居环境，是以习近平同志为核心的党中央从战略和全局高度作出的重大决策部署，是实施乡村振兴战略的重点任务，事关广大农民根本福祉，事关农民群众健康，事关美丽中国建设。为了适应当地的经济增长和社会发展需要，满足农村环境卫生和规划需求，提升整体形象，村落基础设施建设，是非常必要和紧迫的。
可行性：1、交通运输条件：本项目周边道路基本形成，交通便利。2、给水、供电及通讯条件：项目周边通讯、电力、给水等设施齐全（进行提升即可），项目管网配套连接方便，为本项目的建设提供良好条件。3、防洪、排水条件：项目建址不存在洪水威胁。项目排水条件比较优越。原有场地已解决雨水，污水相关排污管道等4、建筑原材料：项目建设所需建筑材料均可在本地区市场采购，并利用便利的交通运抵施工现场。5、群众建设村庄家园意愿强烈。
管护机制：该项目涉及的太阳能路灯、公厕、饮水工程、排污工程、垃圾处理设施验收合格后均将交由村委会管理，村委会将涉及以上内容的日常维护列入村规民约，督促全村群众共同维护，产生的维护费用由村集体经济协调经费予以解决。</t>
  </si>
  <si>
    <t>社会、经济效益：村庄改造提升建成成果惠及52户269人，提升农牧民群众生产生活获得感，改变村庄风貌。计划吸收当地119名劳动力参与务工，实际务工人数以工程进场施工为准。</t>
  </si>
  <si>
    <t>工布江达县朱拉乡崩嘎村宜居宜业和美村庄项目</t>
  </si>
  <si>
    <t>朱拉乡崩嘎村</t>
  </si>
  <si>
    <t>建设内容：1.入户硬化5240.02㎡，场地平整17298.55㎡（整理用地，回填客土300mm，混播草籽），晾晒场5567.89㎡，入户道路4368.91㎡,新建基础道路工程670m。2.新建公共卫生间一栋，建筑面积为45.32㎡。3.维修工程：水利1#冲沟整治146m，2#排水沟整治171m，3#排水沟整治52m，3#冲沟整治67m，1#防洪堤140m，2#防洪堤39m，3#防洪堤168m，道路整治219m。4.照明工程：新建太阳能路灯30盏，路灯检修60盏。5.新建蓄水池及给水净化设备2套；供水主管道5482m，直管入户72户以及背水台（回水式与下沉式两种）。6.污水系统管网检修：新建集中化粪池2座;新建雨水排水沟渠100m。7.安全防护措施：新建防护措施882.9m，修补安全防护措施3769.4m。8.庭院经济72户（3000元/户）；庭院养殖经济72头（8000元/头）。
可行性：该村共有73户314人，本项目建设是加快乡村人居环境整治，提高人居环境质量，1.其中集中排污涉及72户、排污现状为管道距今已有十多年，且管道多处破损、外露，造成村内环境污染。2.现有村内路灯老化，损坏，距今已有近十年，已经不能满足村民的基本要求，3.村内道路380.7m道路有坍塌现状，影响村民出行，有安全隐患。还有村内道路与入户道路未硬化，影响村民出行，通过项目建成后使村内基础设施和环境得到相应的改善。4。牧区木头围栏较为老旧，且村内有野生动物闯入，影响村民的生命财产安全，本项目新建围墙与牧区围栏，可以提升村内环境与安全环境。5.村内缺少公共卫生间，影响周边卫生环境，本项目新建公共卫生间一处，崩嘎村上部缺少农资仓库，为了方便村民集体农机器具与牧草等存放，建议新建仓库一处。崩嘎村上部以虫草产业为主，建议新建农资农产品产业用房一处。可以有效提高当地经济水平和农牧民生产生活水平。综上所述，项目的建设是十分必要的，技术和经济是可行的，建设、运营风险可控。
必要性：1、项目本身存在着基础设施薄弱，村民生活条件落后等问题。在很大程度上阻碍了当地社会经济的发展，需要进一步进行建设改造。2、需要有效控制村庄存在的风险，改善村庄基础建设，加大村庄公共空间整治力度，扎实推进农村人居环境整治提升。都是现有条件下，需要及时进行的必要改造。3、在政策上依据《中共中央国务院关于做好2023年全面推进乡村振兴重点工作的意见》，培育乡村新产业新业态。实施乡村休闲旅游精品工程，文化产业赋能乡村振兴计划。依据西藏工布江达县朱拉乡崩嘎村现有文化环境及村落现状，推动促进村落庭院经济改造建设。
管护机制：该项目涉及的太阳能路灯、公厕、饮水工程、排污工程、垃圾处理设施验收合格后均将交由村委会管理，村委会将涉及以上内容的日常维护列入村规民约，督促全村群众共同维护，产生的维护费用由村集体经济协调经费予以解决。</t>
  </si>
  <si>
    <t>社会、经济效益：增加了崩嘎村69户，316个群众收入，提高农牧民生活水平质量，改善了村庄环境，促进乡村振兴和休闲农业旅游产业的发展，为经济建设、社会事业发展、政治稳定提供服务。</t>
  </si>
  <si>
    <t>已下概批</t>
  </si>
  <si>
    <t>工布江达县朱拉乡四章村宜居宜业和美村庄项目</t>
  </si>
  <si>
    <t>朱拉乡四章村</t>
  </si>
  <si>
    <t>建设内容：1.单体工程：新建公共卫生间41.10平方米。2.饮水工程：新建PSF钢塑复合压力管DN150：1140米，PSF钢塑复合压力管DN100：1710米，PSF钢塑复合压力管DN65：1050米，PSF钢塑复合压力管DN50：1270米，PSF钢塑复合压力管DN40：890米，PSF钢塑复合压力管DN25：4890米，阀门井169座，水表井4座，取水口4座，蓄水池4座，净水处理设备4套，新建背水台170座。3.排污工程：双壁波纹管DN400：330米，双壁波纹管DN300：5985米，乙烯双壁波纹管DN125：55米，水沟维修：100米，污水检查井359座，污水处理设备及相应配套5座。4.路灯照明工程：新建太阳能路灯91盏，太阳能路灯维修20盏。5.道路硬化工程：新建道路硬化2498平方米，入户硬化2772平方米。6.其他工程：新建网围栏670米，垃圾转运车厢1个，村容村貌提升1项。7.补贴类：庭院经济151户（3000元/户），围墙改造5949米（320元/米）。
可行性：该村有195户564人，本项目的实施致力于完善四章村基础设施建设，项目的建设符合国家及地区关于乡村振兴相关政策文件背景，故项目是可行的。项目建设地点位于工布江达县朱拉乡四章村，目前交通、通讯、供电、给水等条件较好，项目建设所需建筑材料可由工布江达县或林芝市购买，项目建设基础条件良好，项目的建设是可行的。本项目在施工和运营期间将会对沿线的声环境、环境空气和水环境等方面产生一定的不利影响，但只要认真落实各项环保措施以及“三同时”制度，所产生的不利影响可以得到有效控制。本项目不存在重大环境制约因素，从环境保护的角度综合考虑，该项目可行。  
必要性：1、本项目的建设符合项目建设地的实际需求。2、本项目的建设是符合乡村振兴的相关政策要求。3、本项目的建设是改善农村人居环境，提升社会主义新农村建设水平的需要。4、项目的建设是推进生态文明建设的需要。
管护机制：该项目涉及的太阳能路灯、公厕、饮水工程、排污工程、垃圾处理设施验收合格后均将交由村委会管理，村委会将涉及以上内容的日常维护列入村规民约，督促全村群众共同维护，产生的维护费用由村集体经济协调经费予以解决。</t>
  </si>
  <si>
    <t xml:space="preserve">社会、经济效益：1、本项目的实施，将增加当地居民的经济收入，本项目预计可带动本村197户，共计564人提升收入。2、项目的建成，能够极大改善四章村的整体环境，四章村将吸引越来越多休闲度假、旅游观光的游客，大大提高综合收入。3、本项目的实施为四章村197户564位村民提供了更好的居住环境，包括更好的给排水系统和照明系统。这有助于提高村民的生活品质和幸福感。4、本项目的实施，改善了居民居住环境，提升了社区整体形象和吸引力。这有助于吸引更多的游客流入项目区域，推动当地经济的长期发展。5、四章村现有排污均为就近排入朱拉河，本项目的实施，将会改善四章村的排污系统，减少朱拉河的污染。项目建成后，对生态环境改善和生态平衡维护都具有积极作用，在净化空气、改善人均居住环境方面发挥重要作用，具有明显的生态环境效益。
</t>
  </si>
  <si>
    <t>工布江达县金达镇德村宜居宜业和美村庄项目</t>
  </si>
  <si>
    <t>金达镇德村</t>
  </si>
  <si>
    <t>建设内容：德村“三岩”搬迁点更换污水管网，主管网300米，入户管网140米，50立方三级沉淀池。
管护机制：该项目涉及的污水管网、沉淀池验收合格后均将交由村委会管理，村委会将涉及以上内容的日常维护列入村规民约，督促全村群众共同维护，产生的维护费用由村集体经济协调经费予以解决。</t>
  </si>
  <si>
    <t>点对点</t>
  </si>
  <si>
    <t>工布江达县朱拉乡波村宜居宜业和美村庄项目</t>
  </si>
  <si>
    <t>朱拉乡波村</t>
  </si>
  <si>
    <t>建设内容：1、新建入户道路4000平方米，道路整治5500平方米。2、新建太阳能路灯30盏。3、饮水工程：取水点5个，给水主管道1300米，给水井26个。
管护机制：该项目涉及的太阳能路灯、饮水工程验收合格后均将交由村委会管理，村委会将涉及以上内容的日常维护列入村规民约，督促全村群众共同维护，产生的维护费用由村集体经济协调经费予以解决。</t>
  </si>
  <si>
    <t>2024年贷款贴息</t>
  </si>
  <si>
    <t>建设内容：工布江达县2024年扶贫贷款贴息资金利差补贴涉及四个银行。可行性：鼓励村民自主创业，自主创收，促进增收。必要性：增加收入，保障经济持续，扩大县域经济发展。</t>
  </si>
  <si>
    <t>工布江达县农业农村和科技水利局</t>
  </si>
  <si>
    <t>建设内容：为我县脱贫户、搬迁户、三类人员提供就业、创业补助。</t>
  </si>
  <si>
    <t>四、米林市</t>
  </si>
  <si>
    <t>米林市</t>
  </si>
  <si>
    <t>米林镇邦仲自驾驿站项目（二期）</t>
  </si>
  <si>
    <t>米林镇邦仲村</t>
  </si>
  <si>
    <t>建设内容：建设民宿楼2栋2180㎡,48个房间；户外集散地及场地平整，交通设施、安全防护设施、周边环境提升整治、其他附属配套设施。项目建成后由邦仲村集体牵头运营+企业商户等模式撬动商贸服务一体的综合服务业。
可行性：米林旅游产业兴旺，具有机场优势，来往游客较多，依托米林旅游资源（如大峡谷、南迦巴瓦峰等）选择自驾出游的游客占比较多，项目建设为往来自驾游游客提供便利，既可以带动周边发展，也可以促进区域旅游消费，增加旅游收入。通过建立利益联结机制将邦仲村所辖3个自然村（热嘎小组、雪卡小组）的170户614人，脱贫户23户77名群众可享受分红及解决就业岗位可向全市脱贫群众、低收入群众倾斜。
必要性：助力旅游产业发展带动县域经济发展和相关附属产业提升，提高旅游竞争力，辐射周围其他旅游产业，通过政府投资壮大产业发展带动群众增收。
经营主体：西藏凯莱国际旅行社有限公司</t>
  </si>
  <si>
    <t>米林市农业农村局</t>
  </si>
  <si>
    <t>利益联结机制已完成编制</t>
  </si>
  <si>
    <t>通过建立利益联结机制将邦仲村所辖3个自然村（热嘎小组、雪卡小组）的170户614人，脱贫户23户77名群众可享受分红及解决就业岗位可向全市脱贫群众、低收入群众倾斜。</t>
  </si>
  <si>
    <t>项目总投资1750万元，2024年已安排资金398.97万元，2025年计划安排资金1351.03万元。</t>
  </si>
  <si>
    <t>米林市鲁霞沟边境（产业配套）温室建设项目</t>
  </si>
  <si>
    <t>丹娘乡鲁霞村</t>
  </si>
  <si>
    <t>建设内容：新建温室6500平米。每户50平米，砖砌三面墙体结构。（均采用砖混结构，温室外墙采用实心混凝土砌块，屋面采用轻钢结构+8毫厚阳光板+保暖棉，室内种植土换填50公分）。
可行性：主要为满足人民生活水平不断提高的需要，是建设社会主义新农村、为农牧民增收的迫切需求。
必要性：改善搬迁群众的生活环境和生活条件，确保搬迁群众搬得进、留得住。
经营主体：到户项目。</t>
  </si>
  <si>
    <t>丹娘乡人民政府</t>
  </si>
  <si>
    <t>能助力推动DB工作有序进行，满足DB群众生产生活需求，提升DB群众生产生活水平，改善130户483人边境群众生产生活条件边境群众生产生活条件，确保搬迁群众搬得进、留得住。</t>
  </si>
  <si>
    <t>米林市鲁霞沟边境（产业配套）农家乐建设项目</t>
  </si>
  <si>
    <t>建设内容：新建农家乐580平方米，包括餐厅430平米、厨房150平米、响箭场320平米。
可行性：主要为满足人民生活水平不断提高的需要，是建设社会主义新农村、为农牧民增收的迫切需求。
必要性：安置点群众产业薄弱，通过该项目实施可进一步改善搬迁群众的生活环境和生活条件，确保搬迁群众搬得进、留得住，进一步增加搬迁群众的收入，提高搬迁群众幸福感。
经营主体：村集体</t>
  </si>
  <si>
    <t>边境产业项目</t>
  </si>
  <si>
    <t>米林市巴嘎沟边境（产业配套）温室建设项目</t>
  </si>
  <si>
    <t>羌纳乡巴嘎村</t>
  </si>
  <si>
    <t>建设内容：新建温室5600平米。每户50平米，砖砌三面墙体结构。（均采用砖混结构，温室外墙采用实心混凝土砌块，屋面采用轻钢结构+8毫厚阳光板+保暖棉，室内种植土换填50公分）。
可行性：主要为保障边境群众搬迁后收入不降低，是搬迁群众增收的迫切需求。
必要性：保障搬迁群众的生活环境和生活条件，确保搬迁群众搬得进、留得住。
经营主体：到户项目</t>
  </si>
  <si>
    <t>羌纳乡人民政府</t>
  </si>
  <si>
    <t>通过该项目的实施，改善112户407名群众生产生活条件。</t>
  </si>
  <si>
    <t>边境产业（到户）项目</t>
  </si>
  <si>
    <t>米林市巴嘎沟边境（产业配套）牲畜温棚建设项目</t>
  </si>
  <si>
    <t>建设内容：新建牲畜暖棚4480平方米。每户40平米，每户补贴1.5万元。
可行性：主要为保障边境群众搬迁后收入不降低，自供自足，减少群众生产生活支出。
必要性：保障搬迁群众的生活环境和生活条件，确保搬迁群众搬得进、留得住。
经营主体：村集体</t>
  </si>
  <si>
    <t>米林市朗嘎沟边境（产业配套）温室建设项目</t>
  </si>
  <si>
    <t>丹娘乡朗嘎沟</t>
  </si>
  <si>
    <t>建设内容：新建温室3550平米。71户每户50平米，砖砌三面墙体结构。（均采用砖混结构，温室外墙采用实心混凝土砌块，屋面采用轻钢结构+8毫厚阳光板+保暖棉，室内种植土换填50公分）。
可行性：主要为满足人民生活水平不断提高的需要，是建设社会主义新农村、群众自给自足，为农牧民减少生产生活支出。
必要性：改善搬迁群众的生活环境和生活条件，确保搬迁群众搬得进、留得住。
经营主体：村集体。</t>
  </si>
  <si>
    <t>通过该项目的实施，：为71户259人计划搬迁边境群众解决生产生活。</t>
  </si>
  <si>
    <t>米林市朗嘎沟边境（产业配套）牲畜温棚建设项目</t>
  </si>
  <si>
    <t>建设内容：新建牲畜暖棚2840平方米。71户每户40平米，每户补贴1.5万元。
可行性：主要为满足人民生活水平不断提高的需要，是建设社会主义新农村，改善环境，减少牲畜死亡，为农牧民财产损失降低。
必要性：改善搬迁群众的生活环境和生活条件，确保搬迁群众搬得进、留得住。
经营主体：村集体。</t>
  </si>
  <si>
    <t>米林市丹娘沟边境（产业配套）温室建设项目</t>
  </si>
  <si>
    <t>丹娘乡丹娘村</t>
  </si>
  <si>
    <t>建设内容：新建温室3150平米。63户每户50平米，砖砌三面墙体结构。（均采用砖混结构，温室外墙采用实心混凝土砌块，屋面采用轻钢结构+8毫厚阳光板+保暖棉，室内种植土换填50公分。）
可行性：主要为满足人民生活水平不断提高的需要，是建设社会主义新农村、群众自给自足，为农牧民减少生产生活支出。
必要性：改善搬迁群众的生活环境和生活条件，确保搬迁群众搬得进、留得住。
经营主体：村集体。</t>
  </si>
  <si>
    <t>通过该项目的实施，改善63户236名群众生产生活条件。</t>
  </si>
  <si>
    <t>米林市丹娘沟边境（产业配套）牲畜温棚建设项目</t>
  </si>
  <si>
    <t>建设内容：新建牲畜暖棚2440平方米。63户每户40平米，每户补贴1.5万元。
可行性：主要为满足人民生活水平不断提高的需要，是建设社会主义新农村、改善环境，减少牲畜死亡，为农牧民财产损失降低。
必要性：改善搬迁群众的生活环境和生活条件，确保搬迁群众搬得进、留得住。
经营主体：村集体。</t>
  </si>
  <si>
    <t>米林市鲁霞沟边境（产业配套）牲畜温棚建设项目</t>
  </si>
  <si>
    <t>建设内容：新建牲畜暖棚5200平方米。130户每户40平米，每户补贴1.5万元。
可行性：主要为保障边境群众搬迁后收入不降低，改善环境，减少牲畜死亡，为农牧民财产损失降低。
必要性：保障搬迁群众的生活环境和生活条件，确保搬迁群众搬得进、留得住。
经营主体：村集体</t>
  </si>
  <si>
    <t>通过该项目的实施，改善130户483名群众生产生活条件。</t>
  </si>
  <si>
    <t>米林市派镇大渡卡村特色民宿建设项目（二期）</t>
  </si>
  <si>
    <t>派镇大渡卡村</t>
  </si>
  <si>
    <t>建设内容：新建民宿5000平方米，并配套道路、给排水、电、污水处理设施等配套附属设施。
可行性：米林旅游产业兴旺，具有机场优势，来往游客较多，依托米林旅游资源大峡谷、南迦巴瓦峰等，项目建成既可以带动周边发展，也可以促进区域旅游消费，增加旅游收入。
必要性：大渡卡村位于雅鲁藏布大峡谷景区，民宿修建地点可以同时一览大峡谷及南迦巴瓦山峰，地理位置优越，项目建成后预计可提供20余间房。                                      
经营主体：西藏凯莱国际旅行社</t>
  </si>
  <si>
    <t>大渡卡村位于雅鲁藏布大峡谷景区，民宿修建地点可以同时一览大峡谷及南迦巴瓦山峰，地理位置优越，项目建成后预计可提供20余间房。</t>
  </si>
  <si>
    <t>2024年库内未实施</t>
  </si>
  <si>
    <t>米林市南伊沟边境（产业配套）牲畜温棚建设项目</t>
  </si>
  <si>
    <t>南伊乡</t>
  </si>
  <si>
    <t>建设内容：新建牲畜暖棚3760平方米。94户每户40平米，每户补贴1.5万元。
可行性：主要为保障边境群众搬迁后收入不降低，改善环境，减少牲畜死亡，为农牧民财产损失降低。
必要性：保障搬迁群众的生活环境和生活条件，确保搬迁群众搬得进、留得住。
经营主体：村集体</t>
  </si>
  <si>
    <t>南伊乡人民政府</t>
  </si>
  <si>
    <t>通过该项目的实施，改善94户315名群众生产生活条件。</t>
  </si>
  <si>
    <t>米林市庭院贝母种植项目</t>
  </si>
  <si>
    <t xml:space="preserve">建设内容：在全市5个村150亩开展庭院经济贝母种植。 安装滴灌、喷灌等高效节水灌溉设施，修建蓄水池等水源设施，清理土地上的杂草、石块等杂物，进行土壤客土土改良，增加肥力等，建设专门的种苗培育温室或大棚，配备种苗培育所需的设备和材料。（扎绕乡萨玉村、多卡村等积极性更高的村庄）                                        
可行性：通过该项目的实施，带动农牧民群众庭院经济发展，带动群众持续稳定增收。                                        经营主体：农户(农户种植，企业收购)   </t>
  </si>
  <si>
    <t>通过该项目的实施，带动农牧民群众庭院经济发展，带动群众持续稳定增收。</t>
  </si>
  <si>
    <t>米林市水产养殖项目</t>
  </si>
  <si>
    <t>米林镇雪卡村</t>
  </si>
  <si>
    <t>建设内容：新建60亩的水产养殖基地；水处理车间、鱼苗繁育车间、培育车间、温室养殖车间以及其他配套设施设备。，主要建设内容为：鱼种车间775.62平方米、水处理车间490.05平方米、繁育车间652.06平方米；鱼苗培育车间1676.33平方米；两层管理用房721.04平方米；室外养殖鱼池32个，室外总体给排水1项，室外总体电气工程1项；新建围墙620.80米，新建大门1座，室外生态鱼池4372.30平方米；硬化道路1489.47平方米，简易水泥道路964.18平方米；蓄水池室外引水管200米，生态尾水沟280平方米，原有电线杆迁移一项；土石方工程1项；养殖设备（增氧机、深水泵、鼓风机、发电机、紫外线消毒设备、砂滤处理设备等）购置预留1项 。增殖放流鱼苗存栏600万尾,包括异齿裂腹鱼、拉萨裸裂尻鱼、拉萨裂腹鱼、巨须裂腹鱼、尖裸鲤、双须叶须鱼和弧唇裂腹鱼等，商品鱼类有：双须叶须鱼，拉萨裸裂尻，虹鳟鱼，巨须裂鱼，拉萨裂腹鱼，异齿裂腹鱼，鲟鱼，亚东鱼。年产能达50吨，产值达150万元。吸纳本地的未就业大学生人群；普通员工10余人。                                         
可行性：重大项目实施后鱼类需求量增加。                                                                                  必要性：通过服务重大项目，建立利益链接，提供就业岗位以及收入。                                                                                    经营主体：西藏尼曲生态渔业有限公司</t>
  </si>
  <si>
    <t>尽职调查报告、利益联结机制已完成</t>
  </si>
  <si>
    <t>项目建设完成后可实现年收入250万元，通过分红、务工、租金等形式可每年为群众增收55万元。</t>
  </si>
  <si>
    <t>米林市绵羊示范养殖基地建设项目</t>
  </si>
  <si>
    <t>羌纳乡哲玛岗</t>
  </si>
  <si>
    <t>建设内容：该村总用地面积4094.3平方米，约合6.14亩；总建筑面积1657.1㎡；（1）绵羊养殖区（建筑）：新建1#羊舍403.8㎡，新建2#羊舍280㎡，新建3#羊舍160㎡，新建4#羊舍576.2㎡，隔离羊舍60㎡，饲料棚150㎡，新建房屋27㎡。（2）附属工程：新建碎石路面254.8㎡，室外排水工程1项，室外电气工程1项，新建围墙45米，新建消毒池1项，洗浴池2项，场地平整2000 ㎡，室外羊圈铁栅栏80米，浆砌片石排水渠83米，入口硬化道路72㎡。（3）采购类：公羊10只，母羊200只（品种更新）。本项目拟计划总投资811.8万元，每年羊存栏数量300头左右。
出肉率：年产羊肉：272.94吨。（成年肉羊屠宰率49.81％，平均胴体重127.1 公斤，净肉率36.7％，平均产净肉82.71公斤，同时可年产近3万元的羊毛以及可观的羊粪收入）。
可行性：目前该村绵羊养殖已有600余只，初具规模，对发展养殖规模意愿强烈，项目建成后，可有效改善圈舍基础设施条件，提高羊群存栏量，增加出栏量，同时优化羊群生活环境，降低新生羊死亡率，提高羊毛及肉质产品的品质。每年预计可增加出栏量至300头。
必要性：目前该村的绵羊养殖已具备一定规模，同时各村村民有强烈发展规模养殖的意愿。项目建设完成后，改善绵羊圈养条件、增加出栏率、提高羊毛及羊肉品质，同时可带动农牧民收入增加。
经营主体：村集体</t>
  </si>
  <si>
    <t>社会效益：提高绵羊的养殖效益，利用农田和草场等资源种植饲草，提供养殖所需的饲料；同时，利用养殖废弃物进行有机肥料的生产，循环利用农业资源，减少环境污染。还可以提供就业岗位。
经济效益：目前各村绵羊养殖已初具规模，该村发展养殖意愿强烈，能够有效发挥当地群众生产所长，促进生产生活发展。项目建成后，可有效改善圈舍基础设施条件，提高羊群存栏量，增加出栏量，同时优化羊群生活环境，降低新生羊死亡率，提高羊毛及肉质产品的品质。每年预计可增加出栏量至300头，扣除养殖成本后，可增加经济收入约35万元，群众参与养殖，参与分红，带动农牧民增加经济收入。</t>
  </si>
  <si>
    <t>2024年库内项目</t>
  </si>
  <si>
    <t>米林市山羊示范养殖基地建设项目</t>
  </si>
  <si>
    <t>卧龙镇麦村</t>
  </si>
  <si>
    <t>建设内容：新建（1）山羊养殖区（建筑）：新建1#羊舍558㎡，新建2#羊舍624㎡，新建3#羊舍336㎡，隔离羊舍60㎡，饲料棚150㎡，兽医室+值班室27㎡。（2）附属工程：新建碎石路面250㎡，室外排水工程1项，室
外电气工程1项，新建围墙45米，新建消毒池1项，洗浴池2项，场地平整2000 ㎡，室外羊圈铁栅栏70米，浆砌片石排水渠76米。（3）采购类：公羊12只，母羊240只（藏区山羊）。年产羊肉：272.94吨。（成年肉羊屠宰率49.81％，平均胴体重127.1 公斤，净肉率36.7％，平均产净肉82.71公斤。同时有可观的羊粪收入）。
可行性：目前该村为YM搬迁村，对发展养殖规模意愿强烈，项目建成后，可有效改善圈舍基础设施条件，提高羊群存栏量，增加出栏量，同时优化羊群生活环境，降低新生羊死亡率，提高羊毛及肉质产品的品质。每年预计可增加出栏量至300头。
必要性：目前该村民有强烈的发展养殖的意愿。项目建设完成后，增加出栏率、提高羊肉品质，同时可带动农牧民收入增加。
经营主体：村集体</t>
  </si>
  <si>
    <t>卧龙镇人民政府</t>
  </si>
  <si>
    <t>社会效益：提高山羊的养殖效益，利用农田和草场等资源种植饲草，提供养殖所需的饲料；同时，利用养殖废弃物进行有机肥料的生产，循环利用农业资源，减少环境污染。还可以提供就业岗位。
经济效益：目前各村山羊养殖已初具规模，该村发展养殖意愿强烈，能够有效发挥当地群众生产所长，促进生产生活发展。项目建成后，可有效改善圈舍基础设施条件，提高羊群存栏量，增加出栏量，同时优化羊群生活环境，降低新生羊死亡率，提高羊毛及肉质产品的品质。每年预计可增加出栏量至300头，扣除养殖成本后，可增加经济收入约35万元，群众参与养殖，参与分红，带动农牧民增加经济收入。</t>
  </si>
  <si>
    <t>南伊乡南伊村藏猪养殖项目</t>
  </si>
  <si>
    <t>南伊乡南伊村</t>
  </si>
  <si>
    <t>建设内容：新建猪圈1所（40间房、每间30平方，共计1200平方）、场地硬化，饲料库房1间60㎡，每户补贴1.5万元。
可行性：通过改善群众生产生活环境，进一步提升环境整治及牲畜统一管理。
必要性：完善人居环境整治，提高人居环境质量，改善40户160人农牧民的生活环境和基础设施，满足村民生活生产需要。
经营主体：到户项目</t>
  </si>
  <si>
    <t>进一步提高群众生产生活条件、完善村庄规范化，受益群众40户160人。</t>
  </si>
  <si>
    <t>米林市派镇达林村牛棚改造项目</t>
  </si>
  <si>
    <t>派镇达林村</t>
  </si>
  <si>
    <t>建设内容：改造派镇达林村28户牛棚，每户改造40平方米，以补贴形式每户自行改造，每户补贴1.5万元。
经营主体：到户项目</t>
  </si>
  <si>
    <t>派镇人民政府</t>
  </si>
  <si>
    <t>项目建成后能够改善村庄生态环境，能够做到人畜分离，提升人均环境。</t>
  </si>
  <si>
    <t>全市SY搬迁新增30户牛棚建设项目</t>
  </si>
  <si>
    <t>建设内容：新建30座牛棚，每座40㎡.每户补贴1.5万元。  
可行性：SY搬迁对养殖依赖性强，新分户牲畜养殖得到规范化处理，实现人蓄分离，提升村庄治理效果                                                                
必要性：提升村庄治理效果                                                               
经营主体：到户项目</t>
  </si>
  <si>
    <t>有效改善人居环境，减少疾病传播，优化生态和居住环境，提高牛的生产速度和产奶量，从而增加经济效益。</t>
  </si>
  <si>
    <t>全市SY搬迁新增30户温室大棚新建项目</t>
  </si>
  <si>
    <t>建设内容：全市SY搬迁新增30户，新建大棚30座，每座50㎡。（均采用砖混结构，温室外墙采用实心混凝土砌块，屋面采用轻钢结构+8毫厚阳光板+保暖棉，室内种植土换填50公分）。                                                         可行性：进一步发挥好掌握好蔬菜种植技术及节省蔬菜购买支出                                                              必要性：进一步实现部分蔬菜自给自足，实现温室大棚合理化科学化利用                                                                          经营主体：到户项目</t>
  </si>
  <si>
    <t>为有效拓宽群众增收致富渠道，增强对发展蔬菜产业的信心和决心，助力农民增收，进一步让搬迁群众能搬得进、稳得住、能致富，促进乡村产业兴旺，助力乡村发展。</t>
  </si>
  <si>
    <t>米林市SY搬迁犏奶牛养殖项目</t>
  </si>
  <si>
    <t xml:space="preserve">建设内容：全市211户三岩搬迁群众，购置犏奶牛1369头，采取村集体管理，到户养殖的方式实施。                                          可行性：SY搬迁群众对养殖类项目意愿较为强烈。                                    
必要性：通过为SY搬迁群众配套犏奶牛。建立利益联结，为群众增收。                                                             经营主体：村集体+农户    </t>
  </si>
  <si>
    <t>项目建设完成后，每头牛可实现牛奶及奶制品、牛犊出售5000元。</t>
  </si>
  <si>
    <t>已取得财政资金预审意见</t>
  </si>
  <si>
    <t>米林市娟姗牛到户养殖</t>
  </si>
  <si>
    <t>扎绕乡彩门村、萨玉村、丹娘乡桑巴村、羌纳乡才巴村</t>
  </si>
  <si>
    <t>建设内容：扎绕乡彩门村26户，扎绕乡萨玉村94户，丹娘乡桑巴村48户，羌纳乡才巴村15户，户均2头娟姗牛，每头价格2万元，同时配套6个月的过渡饲料263.52吨、每头每天0.4公斤（颗粒玉米）。
可行性：群众对优质娟姗奶牛养殖类项目意愿较为强烈。                                    
必要性：通过为群众配套娟姗奶牛。建立利益链接机制，间接实现群众增收来源。                                               经营主体：村集体</t>
  </si>
  <si>
    <t>项目建设完成后，可改善183户群众生产生活，每头牛可实现牛奶及奶制品等制作，可进一步增加村集体经济收入。</t>
  </si>
  <si>
    <t>西藏高原优质成熟蜜蜂养殖项目</t>
  </si>
  <si>
    <t>建设内容：目前基地占地面积93亩，有1400箱，年产量130吨，产值约780万元，全自动生产线一条（主要设备包括：水处理系统CDMF32-2-2、化晶设备1组、过滤系统MF-300-1500、清洗消毒设备φ1200-2800、隧道式高温消毒设备SS304、瓶装灌装机YC-1000、袋装灌装机FX50、冷冻干燥机组FDF-35、超微粉碎7KW，胶囊灌装机GS8-30、胶囊装瓶设备GS8-30、旋盖机YC-800，灯检设备、贴标机φ76-300、激光打码机、热收缩膜设备、配套全自动输送线、实验室检测仪器设备、空压系统、蜂蜜饮品生产线等），新零售市场渠道建设。
可行性：协议明确设备以租赁形式交由企业使用，企业按时间交租金，每年按照40万元租金交付给村集体；同时提供10个工作岗位，月工资不低于4000元。运营主体是企业的需要做尽调。
必要性：项目建成后，既可以有效帮助农牧民增加经济收入，又可以缓解村民对于自然资源的索取，有限减轻对环境的破坏；同时，蜂媒传粉一定程度上可以提高农作物和林木的产量和质量。
经营主体：西藏藏域秘玛实业有限公司</t>
  </si>
  <si>
    <t>尽职调查报告已完成，利益联结机制完成编制</t>
  </si>
  <si>
    <t xml:space="preserve">社会效益：项目建成后可提供15个就业岗位，自然消化一部分劳动力，并按一定比例进行分红，帮助农牧民增加经济收入，促进社会稳定及发展。                                                      生态效益：项目建成后，既可以有效帮助农牧民增加经济收入，又可以缓解村民对于自然资源的索取，有限减轻对环境的破坏；同时，蜂媒传粉一定程度上可以提高农作物和林木的产量和质量。                              
  经济效益：设备以租赁形式交由企业使用，租金从第四年正常运转时计算，每年按照60万元租金交付给村集体，共计缴纳17年；同时提供15个工作岗位，月工资不低于4000元；帮助农牧民每年增加经济收入约60万元；受益群众48户210人。
</t>
  </si>
  <si>
    <t>羌纳乡岗嘎村水产养殖建设项目</t>
  </si>
  <si>
    <t>羌纳乡岗嘎村</t>
  </si>
  <si>
    <t>建设内容：利用闲置大棚建设1.养殖池、孵化瓶、平列槽、进排水、增氧设施850×600×1300,20g/H,3L/min、备用电源120KW,2500×900×1600,IP23、水井。
2.鱼苗购置、饲料购置、鱼药购置等。
可行性、必要性：签订建立利益联结机制，提供就业岗位以及增加群众收入。
经营主体：村集体</t>
  </si>
  <si>
    <t>项目建成投入运营后，苗种培育单位成本为1.8元/尾，售价2.5元/尾，预计每年可培育鱼苗300万尾，年营业收入750万元，实现净利润210万元。</t>
  </si>
  <si>
    <t>丹娘乡朗嘎村贝母种植基地建设项目</t>
  </si>
  <si>
    <t>丹娘乡朗嘎村</t>
  </si>
  <si>
    <t xml:space="preserve">建设内容：新建500㎡温室大棚16个，为后续贝母种植提供良好环境。安装滴灌、喷灌等高效节水灌溉设施，修建蓄水池、水井等水源设施，清理土地上的杂草、石块等杂物，进行土壤客土土改良，增加肥力等，建设专门的种苗培育温室或大棚，配备种苗培育所需的设备和材料。
可行性：贝母在医药、保健品等领域具有广泛的应用，市场对贝母的需求量持续增长，为项目提供了市场基础，引入羌纳乡贝母种植成功经验。
必要性：米林市现有的种植技术和农业科技成果能够为朗嘎村贝母的种植、养护和加工提供技术支持，确保项目的顺利实施。
经营主体：村集体(集体种植，企业收购)   </t>
  </si>
  <si>
    <t>通过出售贝母成品获得直接的经济收入，随着产量的增加和市场价格的稳定或上涨，收入有望逐步提高。就业机会增加：在种植、管理、收获、加工等环节创造大量就业岗位，吸纳当地劳动力，提高居民收入水平，减少农村劳动力外流。打造本地贝母品牌，提高产品知名度和市场占有率。</t>
  </si>
  <si>
    <t>米林市扎绕乡甲玛村农家乐改造提升建设项目</t>
  </si>
  <si>
    <t>扎绕乡甲玛村（卡娘小组、晓丁小组）</t>
  </si>
  <si>
    <t>建设内容：对甲玛村农家乐（原板皮房）进行改造提升，其中：晓丁村（射箭房、厨房、商店）约360平方，卡娘村（（射箭房、厨房、商店）约490平方）。
可行性：主要为满足人民生活水平不断提高的需要，是建设社会主义新农村、为农牧民增收的迫切需求。
必要性：改善本地群众的生活环境和生活条件。
经营主体：村集体</t>
  </si>
  <si>
    <t>扎绕乡人民政府</t>
  </si>
  <si>
    <t>满足群众生产生活需求，提升群众生产生活水平，改善103户466人改善群众生产生活条件。</t>
  </si>
  <si>
    <t>喜马拉雅藏药植物园</t>
  </si>
  <si>
    <t>南伊乡南伊村扎贡沟</t>
  </si>
  <si>
    <t>建设内容：企业投资14940万元：新建藏香厂、珞巴手工坊等项目预计用地22亩，植物园、传习所及其它室外配套和服务设施，预计用地50亩，合计用地72亩。国家投资60万元：购置设备1. 水处理系统设备2T/H;2. 罐装包装系统设备2000BPH;3. 吹瓶机系统设备2000BPH。
可行性：扎贡沟是藏医始祖宇妥·元旦贡布开办藏医学校，进行藏医药研究的圣地，沟内环境优美，藏药资源丰富，是新建藏药植物园的理想选址。项目建设的经济效益、社会效益和生态效益显著。项目实施后，对增加农牧民收入，提高生活水平，发挥示范作用，促进地方产业结构调整，促进西藏藏药产业的发展及推动当地藏区建设，经济的全面发展将起到重要作用，推动项目区社会经济快速发展都具有重要作用。
必要性：项目的建设将有利于藏医药文化的系统传承，促进对藏药植物资源的集中展示、保护和开发，推动藏医药科学研究与创新。一方面可以促进地方经济发展与产业结构优化，通过山泉水、藏香厂、收工作坊等产品生产、销售模式，为农牧民增加收入开辟-条新途径；另一方面能够有力带动当地藏药材产业的转型升级和以藏医药为主要载体的旅游开发，直接带动当地旅游、农业、教育、科研等多个领域的协同发展，成为地方经济新的增长点；第三还可以通过林下藏药材种植，增加森林植被覆盖度，降低对天然草地和野生药材的依赖，有利于减缓草地过载放牧和野生药材采挖力度，对保护和改善生态环境有利。
经营主体：林芝市大峡谷藏医药植物园有限公司</t>
  </si>
  <si>
    <t>林芝市大峡谷藏药植物园有限责任公司</t>
  </si>
  <si>
    <t>项目建成后将常年稳定解决当地群众就业10余人，为村集体创造不低于20万元/年的保底收益。每年提供科普教育服务2万余人次，接待游客10万余人次，有效带动南伊村及周边的康养、文旅、制造、等产业发展。</t>
  </si>
  <si>
    <t>米林市蛋鸡繁育基地建设项目（三期）</t>
  </si>
  <si>
    <t>雪卡村</t>
  </si>
  <si>
    <t>建设内容：新建鸡舍2栋、孵化室1栋以及其他配套设施设备。1.新建三期鸡蛋舍2栋面积1105平方2.新建三期孵化室1栋面积200平方3.鸡屠宰室1栋面积100平方4.冷库1栋面积126平方5.鸡隔离舍1栋48平方米、饲料库房面积500平方米；设备：鸡笼和供暖设备、饲料粉碎机、饲料搅拌机、孵化设备、屠宰设备、冷库设备等（为提高保供需求，目前蛋鸡存栏6万羽，年产蛋1680万枚，年产值达1008万元，该项目建成后养殖量达9万羽，产值达1512万元，届时可满足保供需求）。                                                                                               可行性：重大项目实施后鸡蛋需求量增加。                                                                                    必要性：通过服务重大项目，建立利益链接，提供就业岗位以及收入。                                                            经营主体：林芝市巴宜区南江农牧科技发展有限公司</t>
  </si>
  <si>
    <t>项目建设完成后可实现年收入212万元，通过分红、务工、租金等形式可每年为群众增收 60万元。</t>
  </si>
  <si>
    <t>桑巴村特色民宿建设项目</t>
  </si>
  <si>
    <t>丹娘乡桑巴村</t>
  </si>
  <si>
    <t>建设内容：新建建筑面积2000平米、占地约5亩的民宿园区、配套水电气、等附属设施  建成集旅游住宿、游玩、餐饮、观赏等为一体的民宿园区。由村集体经营与佛掌沙丘观景台联动。
可行性：我乡江北公路限高后期将被取消，因此更多游客会选择江北路线前往派镇，且桑巴村境内有桑巴村佛掌沙丘观景台，游客接待中心等可为桑巴村民宿提供稳定客源。
必要性：经调研，途径江北公路前往派镇自驾游旅客经常询问了解桑巴村是否有民宿，市场需求较大，且桑巴村三月桃花较多，可按照旅游路线打造。
经营主体：村集体</t>
  </si>
  <si>
    <t>可为桑巴村带来旅游住宿收入，该项目可与佛掌沙丘观景台、游客接待中心串联，提供稳定客源，每户民宿按照村规轮流经营。</t>
  </si>
  <si>
    <t>阿拉塘村牦牛育肥养殖项目</t>
  </si>
  <si>
    <t>米林市卧龙镇阿拉塘村</t>
  </si>
  <si>
    <t xml:space="preserve">建设内容：购置牦牛300头，其中种公牛5头，每头1.5万元，种母牛195头，每头1.2万元，12-24月龄的犊牛100头，每头0.9万元，同时购买过渡饲草135吨，每头每天0.5公斤饲料，每吨0.45万元，。牦牛采取村集体集中养殖及管理方式实施。                                                              
可行性：利用牧区优势地利资源，增加牛肉市场供给， 加快村集体产业发展，带动农牧民收入水平提高。                                                      
必要性：是25年的高原和美乡村，通过此项目进一步提高该村农牧民群众收入。  
经营主体：村集体                                 </t>
  </si>
  <si>
    <t>该项目建成后阿拉塘村23户107人受益。</t>
  </si>
  <si>
    <t>米林市卧龙村农田灌溉水渠建设项目</t>
  </si>
  <si>
    <t>卧龙村</t>
  </si>
  <si>
    <t>建设内容：新建农田水渠6500米以及配套农桥、分水口等设施。
可行性：项目地具体水源地可通过水渠进行联通。
必要性：项目建成可保障群众农田灌溉用水。项目建设中，为群众农田耕作提供保障。
经营主体：村集体
管护机制：该项目涉及的灌溉水渠等设施验收合格后均将交由村委会管理，村委会将涉及以上内容的日常维护列入村规民约，督促全村群众共同维护，产生的维护费用由村集体经济或产业收入中予以解决。</t>
  </si>
  <si>
    <t>项目建设完成后可使1800亩耕地灌溉得到保障，保障率100%。</t>
  </si>
  <si>
    <t>正在初步设计</t>
  </si>
  <si>
    <t>米林市米尼村农田灌溉水渠建设项目</t>
  </si>
  <si>
    <t>米尼村</t>
  </si>
  <si>
    <t>建设内容：新建农田水渠1200米以及蓄水池、配套农桥、分水口等设施。
可行性：项目地具体水源地可通过水渠进行联通。
必要性：项目建成可保障群众农田灌溉用水。项目建设中，为群众农田耕作提供保障。
经营主体：村集体
管护机制：该项目涉及的灌溉水渠等设施验收合格后均将交由村委会管理，村委会将涉及以上内容的日常维护列入村规民约，督促全村群众共同维护，产生的维护费用由村集体经济或产业收入中予以解决。</t>
  </si>
  <si>
    <t>项目建设完成后可使500亩耕地灌溉得到保障，保障率100%。</t>
  </si>
  <si>
    <t>米林市邦仲村农田灌溉水渠建设项目</t>
  </si>
  <si>
    <t>邦仲村</t>
  </si>
  <si>
    <t>项目建设完成后可使380亩耕地灌溉得到保障，保障率100%。</t>
  </si>
  <si>
    <t>米林市卧龙镇本宗下却村渠道修复工程</t>
  </si>
  <si>
    <t>卧龙镇下却村</t>
  </si>
  <si>
    <t>拟建设内容:拆除年旧失修U型渠3865.8m，总宽0.7m;修建4条主渠总长 2381.5m,总宽0.9m,10条支渠总长2230.9m，总宽0.8m，及附属工程。                                                                                                                                可行性：项目地具体水源地可通过水渠进行联通。
必要性：项目建成可保障群众农田灌溉用水。项目建设中，为群众农田耕作提供保障。
管护机制：该项目涉及的灌溉水渠等设施验收合格后均将交由村委会管理，村委会将涉及以上内容的日常维护列入村规民约，督促全村群众共同维护，产生的维护费用由村集体经济或产业收入中予以解决。</t>
  </si>
  <si>
    <t>米林市发展改革和经信商务局</t>
  </si>
  <si>
    <t>以工代赈（本级衔接资金安排47.77万元）</t>
  </si>
  <si>
    <t>米林市扎绕乡多卡村灌溉水渠建设项目</t>
  </si>
  <si>
    <t>扎绕乡多卡存</t>
  </si>
  <si>
    <t>建设规模及工程内容:新建取水口1项、渠道工程含4条砼主渠2381.5m(600mm*600mm)及10条支梁2789.5m(500mm*500mm)、阀门等，及砼渠道拆除等、农桥4座，长4.5m，采用C25F200砼，分水口121处等渠系建筑物及其他附属工程。                                                                                         可行性：项目地具体水源地可通过水渠进行联通。
必要性：项目建成可保障群众农田灌溉用水。项目建设中，为群众农田耕作提供保障。
管护机制：该项目涉及的灌溉水渠等设施验收合格后均将交由村委会管理，村委会将涉及以上内容的日常维护列入村规民约，督促全村群众共同维护，产生的维护费用由村集体经济或产业收入中予以解决。</t>
  </si>
  <si>
    <t>项目建设完成后可使530亩耕地灌溉得到保障，保障率100%。</t>
  </si>
  <si>
    <t>以工代赈（本级衔接资金安排57.56万元）</t>
  </si>
  <si>
    <t>米林市巴嘎沟边境（产业配套）土地开垦项目</t>
  </si>
  <si>
    <t>建设内容：土地开垦20亩，土地平整，客土改良，种植构树、三角枫、桑树。
可行性：主要为保障边境群众搬迁后收入不降低，是搬迁群众增收的迫切需求。
必要性：保障搬迁群众的生活环境和生活条件，确保搬迁群众搬得进、留得住。
经营主体：村集体</t>
  </si>
  <si>
    <t>米林市鲁霞沟边境产业配套项目</t>
  </si>
  <si>
    <t>建设内容：土地开垦1207.5亩，130户483人，进行土地开垦平整，客土改良。（该项目为BJ搬迁点新开垦耕地，地类性质基本为山地、草地、林地）。
可行性：主要为满足人民生活水平不断提高的需要，是建设社会主义新农村、为农牧民增收的迫切需求。（该项目为DBBQ安置点群众新开垦土地作为耕地，开垦地类属于山林梯地及灌木林地及沟溪河滩地，目前无道路通行，现状条件复杂，工程难度大，后期还须从安置点外面购买种植土）
必要性：改善搬迁群众的生活环境和生活条件，确保搬迁群众搬得进、留得住。
经营主体：村集体。</t>
  </si>
  <si>
    <t>边境产业项目（BJ安置点有地，尽量满足为群众开垦耕地）</t>
  </si>
  <si>
    <t>米林市丹娘沟边境产业配套项目</t>
  </si>
  <si>
    <t>建设内容：土地开垦590亩，63户236人，进行土地开垦平整，客土改良。（该项目为BJ搬迁点新开垦耕地，地类性质基本为山地、草地、林地）。
可行性：主要为保障边境群众搬迁后收入不降低，是搬迁群众增收的迫切需求。（该项目为DBBQ安置点群众新开垦土地作为耕地，开垦地类属于山林梯地及灌木林地及沟溪河滩地，目前无道路通行，现状条件复杂，工程难度大，后期还须从安置点外面购买种植土）
必要性：保障搬迁群众的生活环境和生活条件，确保搬迁群众搬得进、留得住。
经营主体：村集体</t>
  </si>
  <si>
    <t>米林市朗嘎沟边境产业配套项目</t>
  </si>
  <si>
    <t>建设内容：土地开垦647.5亩，71户259人，进行土地开垦平整，客土改良。（该项目为BJ搬迁点新开垦耕地，地类性质基本为山地、草地、林地）。
可行性：主要为保障边境群众搬迁后收入不降低，是搬迁群众增收的迫切需求。（该项目为DBBQ安置点群众新开垦土地作为耕地，开垦地类属于山林梯地及灌木林地及沟溪河滩地，目前无道路通行，现状条件复杂，工程难度大，后期还须从安置点外面购买种植土）
必要性：保障搬迁群众的生活环境和生活条件，确保搬迁群众搬得进、留得住。
经营主体：村集体</t>
  </si>
  <si>
    <t>米林市派镇派村宜居宜业和美乡村建设项目</t>
  </si>
  <si>
    <t>派镇派村</t>
  </si>
  <si>
    <t>建设内容：1.派四小组原有硬化提升工程1048.53平方米；新建村内支路提升工程323.51平方米；现有硬化道路破损恢复1745平方米；新建硬化271平方米；新建入户道路383平方米；片石铺装577.07平方米；过街钢管25米；新建挡墙50米；排污工程1项；排污工程1项；新建路灯15盏；路灯维修15盏等附属工程。2.（转运站）小组新建入户道路247.26平方米；破损路面维修501.21平方米；过街钢管25米；新建挡墙78米；新建截水沟51米；排污工程1项；新建路灯10盏；路灯维修10盏等附属工程。3.达乃小组村内主道路维修改造4000平方米；新建入户道路677.53平方米；村内路面破损维修1576.08平方米；新建盖板沟631.20米；片石铺装777.61平方米；过街钢管25米；灌溉水渠工程7000米；排污工程1项；排污工程1项；新建路灯5盏；路灯维修7盏；新建公厕39.2平方米。4.围墙补助工程400米，250元每米；新建牛棚29户（每户补助1.5万元）及相关附属设施
管护机制：该项目涉及的路灯、、排污工程、等设施验收合格后均将交由村委会管理，村委会将涉及以上内容的日常维护列入村规民约，督促全村群众共同维护，产生的维护费用由村集体经济或产业收入中予以解决。</t>
  </si>
  <si>
    <t>整治乡村人居环境，打造和美乡村，推进“美丽乡村”建设。</t>
  </si>
  <si>
    <t>米林市派镇索松村宜居宜业和美乡村建设项目</t>
  </si>
  <si>
    <t>派镇索松村</t>
  </si>
  <si>
    <t>建设内容：1.索松村原有硬化地面(道路提升）8768.16平方米；原有硬化地面破损恢复5636.47平方米；新建入户道路硬化2048平方米；新建硬化地面248平方米；新建盖板雨水沟497米；新建排水明沟1069.83米；新建波形护栏617米；新建挡墙378米；道路交安工程1项；过街钢管45米；片石铺装1043.85平方米；灌溉水渠工程2500米；排污工程1项；人饮工程1项；新建路灯15盏；路灯维修35盏；新建公厕39.2平方米等附属工程。2.吞白组原有硬化道路提升工程6054.68平方米；新建入户道路3332.09平方米；破损路面维修1697.35平方米；新建排水明沟680米；新建盖板雨水沟495米； 过街钢管45米；新建挡墙150米；片石铺贴1154.76平方米；排污工程1项；人饮工程1项；新建路灯15盏；路灯维修25盏；新建公厕39.2平方等附属工程。3.围墙补助工程1200米，按250元每米补助，及相关附属设施。
管护机制：该项目涉及的路灯、公厕、饮水工程、排污工程、等设施验收合格后均将交由村委会管理，村委会将涉及以上内容的日常维护列入村规民约，督促全村群众共同维护，产生的维护费用由村集体经济或产业收入中予以解决。</t>
  </si>
  <si>
    <t>米林市派镇雪嘎村宜居宜业和美乡村建设项目</t>
  </si>
  <si>
    <t>派镇雪嘎村</t>
  </si>
  <si>
    <t>建设内容：原地下PE管道更换为混凝土水渠595米，新建混凝土主渠2180米，新建混凝土支渠4970米；
新建一体化污水处理池1座；井盖更换4座；污水管网修复32米。原混凝土道路破损严重，新建村庄主要道路宽度统一为4.0m，硬化面积约5464㎡。入户道路统一为3米，硬化面积为656㎡。
管护机制：该项目涉及的排污工程等设施验收合格后均将交由村委会管理，村委会将涉及以上内容的日常维护列入村规民约，督促全村群众共同维护，产生的维护费用由村集体经济或产业收入中予以解决。</t>
  </si>
  <si>
    <t>米林市里龙乡里龙村宜居宜业和美乡村建设项目</t>
  </si>
  <si>
    <t>里龙乡里龙村</t>
  </si>
  <si>
    <t>建设内容：改造饮水主管及入户管道1800米、新修蓄水池1座；房前屋后排水沟500米；维修整村污水管网1085米及污水处理设施及土石方工程；维修新建村庄围墙改造650米及附属设施；道路维修1300米，维修打麦场场地589.34平方米；新建公厕39.16平方米；维护维修便桥1座；新建草料棚120平米。改造提升村内基础设施，补贴工程：围墙650米，250元每米；网围栏500米，190元每米。
管护机制：该项目涉及的路灯、饮水工程、排污工程、等设施验收合格后均将交由村委会管理，村委会将涉及以上内容的日常维护列入村规民约，督促全村群众共同维护，产生的维护费用由村集体经济或产业收入中予以解决。</t>
  </si>
  <si>
    <t>整治乡村人居环境，打造和美乡村，推进“美丽乡村”建设。项目建成后14户49人收益，其中脱贫户4户15人。</t>
  </si>
  <si>
    <t>米林市卧龙镇阿拉塘村宜居宜业和美乡村建设项目</t>
  </si>
  <si>
    <t>卧龙镇阿拉塘村</t>
  </si>
  <si>
    <t>建设内容：改造饮水管道：4000米，道路维修：1200平米，排水沟：1500米，污水沟、排污设施（生化池2个，雨污分流）：1600米，太阳能路灯：30盏（4.5米高）
管护机制：该项目涉及的路灯、饮水工程、排污工程、等设施验收合格后均将交由村委会管理，村委会将涉及以上内容的日常维护列入村规民约，督促全村群众共同维护，产生的维护费用由村集体经济或产业收入中予以解决。</t>
  </si>
  <si>
    <t>整治乡村人居环境，打造和美乡村，推进“美丽乡村”建设。项目建成后23户106人收益，其中脱贫户3户19人。</t>
  </si>
  <si>
    <t>米林市卧龙镇角木那村宜居宜业和美乡村建设项目</t>
  </si>
  <si>
    <t>卧龙镇角木那村</t>
  </si>
  <si>
    <t>建设内容：改造饮水管道：6000米，道路维修：20000平米，排水沟：3200米，污水沟、排污设施（生化池3个，雨污分流）：6400米，太阳能路灯：30盏（4.5米高）
管护机制：该项目涉及的路灯、饮水工程、排污工程、等设施验收合格后均将交由村委会管理，村委会将涉及以上内容的日常维护列入村规民约，督促全村群众共同维护，产生的维护费用由村集体经济或产业收入中予以解决。</t>
  </si>
  <si>
    <t>整治乡村人居环境，打造和美乡村，推进“美丽乡村”建设。项目建成后84户387人收益，其中脱贫户10户36人。</t>
  </si>
  <si>
    <t>建设内容：完成2024年扶贫贷款贴息资金（利差补贴）。
可行性：鼓励村民自主创业，自主创收，促进增收。
必要性：增加收入，保障经济持续，扩大县域经济发展。</t>
  </si>
  <si>
    <t>扶持企业参与巩固脱贫成果，提高积极性，创造就业，促进增收。</t>
  </si>
  <si>
    <t>五、朗县</t>
  </si>
  <si>
    <t>朗县</t>
  </si>
  <si>
    <t>朗县BJ乡（金东乡）集约化养殖基地建设项目</t>
  </si>
  <si>
    <t>金东乡巴龙村</t>
  </si>
  <si>
    <t>建设内容：新建育肥牛舍1496.12㎡，新建奶牛舍416.76㎡，新建犊牛、分娩牛舍164.56㎡，新建生产加工用179.08㎡，新建饲草料库292.6㎡，新建管理用房95.04㎡，新建挡墙共210m，混凝土硬化1987.4㎡，新建网围栏428.6m，新建消毒池1座，场平1项，给排水工程1项，电气工程1项设备采购1项。
可行性：实行集约化发展方式、规模化生产、专业化经营，降低牦牛死亡率，提高牦牛质量、数量效果明显。朗县拉多乡新扎村村级体实施养殖项目，目前年产值达400万元，为推广新扎村经验，金东乡巴龙村通过学习新扎村的经营模式，村集体养殖意愿强烈，且村民养殖经验丰富，该项目确定由巴龙村村集体运营，受益面覆盖整个乡镇585户（其中脱贫户77户）。
必要性：短期育肥基地建立，实现集中育肥，一定程度解放劳动力和提供了就业岗位。
运营主体：金东乡巴龙村村集体</t>
  </si>
  <si>
    <t>金东乡
人民政府</t>
  </si>
  <si>
    <t>已建立联农带农机制，党支部+村集体养殖带散户</t>
  </si>
  <si>
    <t>短期育肥基地建立，实现集中育肥，一定程度解放劳动力和提供了就业岗位。实行集约化发展方式、规模化生产、专业化经营，降低牦牛死亡率，提高牦牛质量、数量效果明显。不断为屠宰场牦牛产品生产提供持续性的可出栏牦牛，保证产品供应，满足市场需求。该项目建成后,每年预计产生效益30万元。</t>
  </si>
  <si>
    <t>已通过可研评审</t>
  </si>
  <si>
    <t>朗县巴基塘高标准苹果种植基地建设项目</t>
  </si>
  <si>
    <t>洞嘎镇巴基塘</t>
  </si>
  <si>
    <t>建设内容：场地清理及平整：223883.73㎡，新建网围栏：3891m（1.8m高含围栏大门3座），新建泵房：60.76㎡，多功能防护网1项，网室立架系统1项，滴灌系统1项，520m³储水罐：3套，种植区起垄：13367.76m³（长度47742.65m宽度1.4m高度0.2m），防草地布：66838.8㎡（长度47742.65m宽度1.4m），数字化管理系统一套。种植工程(苹果)：42282株（(含补植)种植南伽、维纳斯黄金苗木成活率为90%，种植工程(西梅)：897株（(含补植)种植法兰西梅苗木成活率为90%，室外电气工程：1项（由林业局项目引入），引水工程1项，固体有机肥：1711.67吨，水溶肥：38.37吨，果园管护：3年。
可行性：为推进朗县万亩高标准苹果种植目标，通过引进龙头企业的方式，带动增收的同时还能为群众提供苹果种植技术，为后续交由群众实施打好基础，同时助于推动当地农业现代化进程，提高农业生产技术水平和管理水平，为农业项目提供示范和借鉴。
必要性：由于果实品质好、产量高，市场竞争力强，售价相对较高，从而增加经济收益。
运营主体：西藏朗县大山农业科技有限公司</t>
  </si>
  <si>
    <t>朗县农业农村局</t>
  </si>
  <si>
    <t>已建立联农带农机制，企业+基地+农户模式
已编制尽职调查报告</t>
  </si>
  <si>
    <t>有助于推动当地农业现代化进程，提高农业生产技术水平和管理水平，为其他农业项目提供示范和借鉴。高产优质的苹果果实能够带来较高的销售收入。由于果实品质好、产量高，市场竞争力强，售价相对较高，从而增加经济收益。</t>
  </si>
  <si>
    <t>朗县庭院经济种植项目</t>
  </si>
  <si>
    <t>朗镇、洞嘎镇、仲达镇</t>
  </si>
  <si>
    <t>建设内容：在朗镇、洞嘎镇、仲达镇种植优质苹果（维纳斯黄金、南伽等），西梅等经济林木约3万株，涉及群众2218户。按照每户1500-2000元进行补贴。
可行性：该项目符合我县农牧特色产业的总体布局，利用现有庭院空地在改善人居环境的同时，直接带动沿江三镇群众增收。
必要性：庭院经济作为沿江三镇农牧民群众经济收入的来源之一，可以进一步提高增收能力。
运营主体：到户项目</t>
  </si>
  <si>
    <t>到户种植经营。无需联农带农机制</t>
  </si>
  <si>
    <t>庭院经济作为沿江三镇农牧民群众经济收入的来源之一，也符合我县农牧特色产业的总体布局，直接带动沿江三镇群众，每年庭院经济林为群众增收300-500元。</t>
  </si>
  <si>
    <t>完成方案编制</t>
  </si>
  <si>
    <t>朗县藏药材育苗基地建设项目</t>
  </si>
  <si>
    <t>朗县六乡镇</t>
  </si>
  <si>
    <t>建设内容：依托朗县新扎村现有温室，进行桃儿七育苗。新建药材育苗基地1处，新建晒干场1座，在20个村进行仿野生药材种植1万亩。
可行性：在现有的桃儿七种植的成果下，提高产量带动群众增收，保障藏药的供应，为藏医医疗服务提供支持，提高当地的医疗保障水平。传承藏医药文化，有助于传承和弘扬藏医药文化，增强民族自豪感和文化认同感。
必要性：带动藏医药产业发展，促进藏药加工、制药、销售等产业链的发展，创造更多的就业机会和经济增长。
运营主体：拉多乡新扎村村集体</t>
  </si>
  <si>
    <t>已建立联农带农机制，村集体</t>
  </si>
  <si>
    <t>带动藏医药产业发展，促进藏药加工、制药、销售等产业链的发展，创造更多的就业机会和经济增长。保障藏药的供应，为藏医医疗服务提供支持，提高当地的医疗保障水平。传承藏医药文化，有助于传承和弘扬藏医药文化，增强民族自豪感和文化认同感。项目实施预计带动群众增收每年每户1500-2000元。</t>
  </si>
  <si>
    <t>正在编制方案</t>
  </si>
  <si>
    <t>朗县堆巴塘高标准苹果种植基地建设项目</t>
  </si>
  <si>
    <t>朗镇堆巴塘</t>
  </si>
  <si>
    <t>建设内容：朗镇堆巴塘建设229亩的高标准苹果种植基地，场地平整，苗木种植、新建水肥一体化系统、新建分拣生产线、道路硬化、固体有机肥，新建泵房：60.76㎡，多功能防护网1项，网室立架系统1项，滴灌系统1项，储水罐：3套，室外电气工程1项，果园管护3年。
可行性：为推进朗县万亩高标准苹果种植目标，通过引进龙头企业的方式，带动增收的同时还能为群众提供苹果种植技术，为后续交由群众实施打好基础，同时助于推动当地农业现代化进程，提高农业生产技术水平和管理水平，为农业项目提供示范和借鉴。
必要性：由于果实品质好、产量高，市场竞争力强，售价相对较高，从而增加经济收益。
运营主体：西藏朗县大山农业科技有限公司</t>
  </si>
  <si>
    <t>朗县仲达镇堆许村藏鸡
养殖扩建项目</t>
  </si>
  <si>
    <t>仲达镇堆许村</t>
  </si>
  <si>
    <t>建设内容：新建孵化室、鸡蛋收集间111.69㎡，新建堆粪棚57.04㎡，原有鸡舍改造305.64㎡，硬化道路693.42㎡，新建污水管网及化粪池，给排水工程，弱电工程等。
可行性：该项目在原有的基础上进行改造提升，目前项目运营状况良好，在朗县具有一定的品牌度和知名度，项目实施后可以提高带动增收效果，同时实现规模化、标准化、科学化养殖。
必要性：该项目目前运行状况良好，解决岗位和带动群众增收效果显著，在目前的市场规模下，可以进行改扩建，进一步提高产量，带动群众增收。
运营主体：仲达镇堆许村村集体</t>
  </si>
  <si>
    <t>党支部+村集体养殖带散户
已建立联农带农机制</t>
  </si>
  <si>
    <t>项目为集体经济项目，所产生的费用及收入全部归集体所有。对于本村困难家庭采取年终效益分红。村集体优先安排贫困户不离乡不离上转移就业，为贫困户提供就业岗位2个，同时能够带动当地困难群众67户209人实现增收。</t>
  </si>
  <si>
    <t>朗县洞嘎镇嘎贡村牦牛
集中养殖项目</t>
  </si>
  <si>
    <t>朗县洞嘎镇嘎贡村</t>
  </si>
  <si>
    <t>建设内容：新建牛圈1411.02㎡，隔离牛舍99.63㎡，堆粪棚66.15㎡，无害化处理棚66.15㎡，消毒室43.59㎡，饲料库295.2㎡，总体给排水、电气等附属设施。
可行性：实行集约化发展方式、规模化生产、专业化经营，降低牦牛死亡率，提高牦牛质量、数量效果明显。
必要性：短期育肥基地建立，实现集中育肥，一定程度解放劳动力和提供了就业岗位。
运营主体：洞嘎镇嘎贡村村集体</t>
  </si>
  <si>
    <t>短期育肥基地建立，实现集中育肥，一定程度解放劳动力和提供了就业岗位。实行集约化发展方式、规模化生产、专业化经营，降低牦牛死亡率，提高牦牛质量、数量效果明显。不断为屠宰场牦牛产品生产提供持续性的可出栏牦牛，保证产品供应，满足市场需求。</t>
  </si>
  <si>
    <t>朗县乡村文旅产业融合
发展示范园建设项目</t>
  </si>
  <si>
    <t>仲达镇仲达村</t>
  </si>
  <si>
    <t>建设内容：园区现状大棚维修、屋面防水改造620.86平方米、外墙翻新1286.92平方米、卫生间维修120.88平方米、室内其他维修1655.12平方米；鱼塘护壁修复及增设检修台阶150平方米、鱼塘护栏改造241米、鱼塘周围铺装地面修复100平方米、鱼塘钓台修复(5.6x20)112平方米；果蔬及绿化工程（五彩花海（波斯菊、薰衣草、千日红、虞美人、郁金香）12321平方米、新建蔬菜水果大棚（15丝PE膜，8*40=320平米/个）3840平方米、种植葡萄园6045平方米、种植苹果树144棵、种植梨树192棵、种植西梅树252棵、种植车厘子树183棵、种植桃树97棵、种植耕地整治8476平方米等）及其他附属工程（临雅鲁藏布江侧设金属防护网1069.30米）。
可行性：农文旅是集非遗民俗活动体验、农业休闲度假、乡村生态旅游于一体的乡村深度旅游新模式，也是城市消费需求的热点所在。
必要性：通过项目的实施在原有的果园场基础上建设，发挥闲置国有资产效益，带动群众增收。
运营主体：朗县乡村建设有限责任公司</t>
  </si>
  <si>
    <t>已建立联农带农机制，交由县属国有企业运营。
已编制尽职调查报告</t>
  </si>
  <si>
    <t>农文旅是集非遗民俗活动体验、农业休闲度假、乡村生态旅游于一体的乡村深度旅游新模式，也是城市消费需求的热点所在。针对吃、住、行、乐、购各方面的需求，进行精准服务和全业态产品开发。</t>
  </si>
  <si>
    <t>林芝市朗县仲达镇林古村村集体牛圈建设项目</t>
  </si>
  <si>
    <t>仲达镇林古村</t>
  </si>
  <si>
    <t>新建牛棚565.76㎡，背水台2个、毛石混凝土挡土墙142.00m、砖砌排水明沟78.00m、围墙81.70m、硬化工程898.00㎡等附属工程。管护机制：该项目涉及的牛棚、硬化、围墙等工程验收合格后均将交由村委会管理，村委会将涉及以上内容的日常维护列入村规民约，督促全村群众共同维护，产生的维护费用由村集体经济协调经费予以解决。管护机制及经费来源：由村集体负责日常管理维护，所需资金从村集体资金或产业收入中支出。</t>
  </si>
  <si>
    <t>仲达镇
人民政府</t>
  </si>
  <si>
    <t>项目实施后能够扩大林古村养殖规模，为群众带来更多的收入，帮助群众改善生活条件。</t>
  </si>
  <si>
    <t>以工代赈项目</t>
  </si>
  <si>
    <t>林芝市朗县拉多乡吉村牦牛育肥基地配套附属设施建设项目</t>
  </si>
  <si>
    <t>拉多乡吉村</t>
  </si>
  <si>
    <t>新建育肥牛舍686.88 ㎡、饲料库204.40㎡，新建消毒池1座、网围栏、硬化地面、挡土墙、总体水电等附属工程。管护机制：该项目涉及的验收合格后均将交由村委会管理，村委会将涉及以上内容的日常维护列入村规民约，督促全村群众共同维护，产生的维护费用由村集体经济协调经费予以解决。管护机制及经费来源：由村集体负责日常管理维护，所需资金从村集体资金或产业收入中支出。</t>
  </si>
  <si>
    <t>拉多乡人民政府</t>
  </si>
  <si>
    <t>通过项目的实施能够完善吉村牦牛育肥基地的基础设施，同时在项目建设期间，带动群众餐工参建增加收入。</t>
  </si>
  <si>
    <t>朗县登木乡、拉多乡安全防护治理工程项目</t>
  </si>
  <si>
    <t>登木乡里龙组、久巴组，拉多乡吉村</t>
  </si>
  <si>
    <t>登木乡泥石流：排导槽360m+盖板涵2座；泥石流沟：排导槽200m；不稳定斜坡治理：重力式砼挡墙135m+坡面清土方约5000m³+坡面基岩段锚喷30㎡等内容。管护机制：该项目涉及的安全防护工程验收合格后均将交由村委会管理，村委会将涉及以上内容的日常维护列入村规民约，督促全村群众共同维护，产生的维护费用由村集体经济协调经费予以解决。管护机制及经费来源：由村集体负责日常管理维护，所需资金从村集体资金或产业收入中支出。</t>
  </si>
  <si>
    <t>朗县自然资源局</t>
  </si>
  <si>
    <t>通过项目的实施解决登木乡、拉多乡部分村庄面临的泥石流、滑坡等自然灾害危险，保障群众生命财产安全。</t>
  </si>
  <si>
    <t>朗县金东乡巴龙村农村供水提升工程</t>
  </si>
  <si>
    <t>金东乡巴龙村、东雄村</t>
  </si>
  <si>
    <t>新建取水口2座：1#取水口坝轴线长6m，其中底栏栅坝段长2m，溢流坝段长4m，沉沙池1座渐变段长3.0m，工作段长6.0m，宽2.0m。2#取水口坝轴线长8m，其中底栏栅坝段长2m，溢流坝段长6m，沉沙池1座渐变段长3.0m，工作段长6.0m、宽2.0m。输水主管Φ110钢丝骨架复合管11178m。闸阀井28座等内容。管护机制：该项目涉及饮水及灌溉工程验收合格后均将交由村委会管理，村委会将涉及以上内容的日常维护列入村规民约，督促全村群众共同维护，产生的维护费用由村集体经济协调经费予以解决。管护机制及经费来源：由村集体负责日常管理维护，所需资金从村集体资金或产业收入中支出。</t>
  </si>
  <si>
    <t>项目实施后能够缓解金东乡东雄村和巴龙村群众用水紧张问题。</t>
  </si>
  <si>
    <t>正在办理用地手续</t>
  </si>
  <si>
    <t>林芝市朗县仲达镇农田水利改造提升工程</t>
  </si>
  <si>
    <t>仲达镇达贵村、卓岗村</t>
  </si>
  <si>
    <t>1.达贵村：新建渠道工程2845m、单向分水口118座、农道桥15座、盖板2处、分水闸5座、集水池1座。2.卓岗村：新建斗渠工程1361m、支渠工程800m 、管道工程1000 m、单向分水口72座、给水栓23座、分水闸1座、农道桥15座，Ⅰ、Ⅱ型连接池7座、分水池1座、分水闸闸阀井1座、放空闸闸阀井3座、简易八字进水闸取水口1座及安装配套附属工程。管护机制：该项目涉及的饮水及灌溉工程验收合格后均将交由村委会管理，村委会将涉及以上内容的日常维护列入村规民约，督促全村群众共同维护，产生的维护费用由村集体经济协调经费予以解决。管护机制及经费来源：由村集体负责日常管理维护，所需资金从村集体资金或产业收入中支出。</t>
  </si>
  <si>
    <t>通过项目的实施能够帮助仲达镇达贵村和卓岗村解决农田灌溉困难，提高群众生产积极性，保障粮食安全。</t>
  </si>
  <si>
    <t>朗县拉多乡杰村宜居宜业和美村庄建设项目</t>
  </si>
  <si>
    <t>杰村</t>
  </si>
  <si>
    <t>1.路面硬化787.5㎡，新建公厕1座，盖板沟49.2m，新建栏杆417m，新建及维修路灯工程；2.盖板沟219m，路面硬化16387.45㎡，挡墙554m³，护坡6828㎡，波形安全护栏4552m，新建及维修路灯工程；3.挡墙900m³，安全栏杆256m，路面硬化2192.4㎡，灌溉渠330m，蓄水池破除重建1座，新建及维修路灯工程等内容。（其中公共围墙为补贴内容，由群众自行实施，围墙每米补贴260元）管护机制：该项目涉及的路灯、公厕、饮水及灌溉工程、道路硬化工程和交安工程验收合格后均将交由村委会管理，村委会将涉及以上内容的日常维护列入村规民约，督促全村群众共同维护，产生的维护费用由村集体经济协调经费予以解决。管护机制及经费来源：由村集体负责日常管理维护，所需资金从村集体资金或产业收入中支出。</t>
  </si>
  <si>
    <t>该村为2024年巩固提升村，通过项目的实施能够带动全村122户471名农牧民群众（脱贫户10户27人）提高收入水平，推进宜居宜业和美乡村建设进程，大力改善人居环境，补齐村庄建设短板。</t>
  </si>
  <si>
    <t xml:space="preserve">
总投资2400万元，2024年投资1564.4662万元，2025年投资835.5338万元。</t>
  </si>
  <si>
    <t>朗县朗镇冲康村高原和美村庄建设项目</t>
  </si>
  <si>
    <t>冲康村</t>
  </si>
  <si>
    <t>1.水泥硬化5063㎡，片石铺装1458㎡，给水管道4837m，蓄水池1座50m³、沉淀池1座70m³，污水管道3544m，化粪池2座，电路灯10盏、涵洞8座、垃圾分类收集点1座。2.水泥硬化8965㎡，片石铺装1725㎡，太阳能路灯6盏，涵洞60m，浆砌片石挡墙3m高568m，灌溉水渠964m,2*1.5m排洪渠940m,打麦场2座、垃圾分类收集点1座，1.5m高栅栏308m，165m公共围墙（群众实施）。3.水泥硬化17057㎡，片石铺装5507㎡，太阳能路灯14盏，涵洞108m，浆砌片石挡墙3m高150m，灌溉水渠6512m，2*1.5m排洪渠940m，垃圾分类收集点1座，1.5m高栅栏1950m，公厕1座，475m公共围墙（群众实施，每米补贴260元）。管护机制：该项目涉及的路灯、饮水及灌溉工程、垃圾转运工程、道路硬化工程和交安工程验收合格后均将交由村委会管理，村委会将涉及以上内容的日常维护列入村规民约，督促全村群众共同维护，产生的维护费用由村集体经济协调经费予以解决。管护机制及经费来源：由村集体负责日常管理维护，所需资金从村集体资金或产业收入中支出。</t>
  </si>
  <si>
    <t>该村为2024年巩固提升村，通过项目的实施能够带动全村127户479名农牧民群众（脱贫户8户30人）提高收入水平，推进高原和美乡村建设进程，大力改善人居环境，补齐村庄建设短板。</t>
  </si>
  <si>
    <t>朗县拉多乡补短板基础设施配套项目</t>
  </si>
  <si>
    <t>拉多乡各村</t>
  </si>
  <si>
    <t>1.藏村太阳能路灯6盏，垃圾分类收集点1座，1600m公共围墙（群众实施），盖板边沟1项，维修桥梁防撞护栏30m，路面破损修复500㎡，片石铺装1项，浆砌片石3m高挡墙1项。2.白露村：1.5m高栅栏1项，场地硬化1项，浆砌片石2.5m高挡墙1项，太阳能路灯3盏，垃圾分类收集点1座，晾晒房1座，太阳能路灯6盏，片石铺装1项，污水管拆除新建1项，垃圾分类收集点1座，公厕1座，路面破损修复2000㎡；盖板排洪沟1项，太阳能路灯5盏，500m公共围墙(群众实施），垃圾分类收集点1座，浆砌片石3m高挡墙1项。3.白坡章村：给水管道1项，垃圾池维修1项，1.5m高栅栏1项，边坡拦石网1项，太阳能路灯6盏，，格栅护坡1项，浆砌片石7m高挡墙1项，钢爬梯步道2项，垃圾分类收集点1座。4.拉多村：浆砌片石4m高挡墙1项，场地硬化1项，浆砌片石3m高挡墙1项，排水管道入户1项，入户路2.5m宽1项，盖板涵1处，1.5m高护栏1项，浆砌片石5m高挡墙1项，波形护栏修复1项，1.5m高栅栏1项，片石铺装1项，太阳能路灯6盏，41户集中式牛棚每户补贴1.5万元。5.巴顿村：145m公共围墙（群众实施），路面破损修复4500㎡，入户管道维修1000m，浆砌片石3m高挡墙修复110m，浆砌片石3m高挡墙35m，盖板边沟27m，边沟87m，80m公共围墙（群众实施）。6.扎村：场地硬化1座，太阳能路灯9盏，100m公共围墙（群众实施），路面破损修复1项，人行道破损修复1项，污水管道维修1项。7.吉村：新建污水管道1项，晾晒房1座，太阳能路灯12盏，70m公共围墙（群众实施），增加0.8m*0.8m盖板1项，浆砌片石4m高挡墙1项，盖板边沟1项，1.5m高栅栏1项，1.5m高栅栏1项，浆砌片石）管护机制：该项目涉及的路灯、饮水及灌溉工程、垃圾转运工程、道路硬化工程和交安工程验收合格后均将交由村委会管理，村委会将涉及以上内容的日常维护列入村规民约，督促全村群众共同维护，产生的维护费用由村集体经济协调经费予以解决。管护机制及经费来源：由村集体负责日常管理维护，所需资金从村集体资金或产业收入中支出。</t>
  </si>
  <si>
    <t>通过项目的实施能够带动619户2266名群众提高收入水平，不断完善村庄基础设施，改善村容村貌，解决村庄短板问题，提高群众生产生活条件。</t>
  </si>
  <si>
    <t>朗县登木乡补短板基础设施配套项目</t>
  </si>
  <si>
    <t>登木乡各村</t>
  </si>
  <si>
    <t>1.如字村：场地硬化400㎡，饲草棚970㎡，垃圾收集池200㎡，蓄水池3座及DN50PE管2000m、DN110PE管500m，原有灌溉管道阀门更换15个，道路破损修复300㎡，3m高浆砌石挡土墙80m。2.崩嘎村：牛棚防护栏杆210m，排污维修1项,片石铺装700㎡，人饮管线20m，盖板边沟150m，挡土墙215m，网围栏680m。3.多龙村：引水渠110m，网围栏780m，藏式安全护栏180m，入户道路105㎡，新建蓄水池1座，道路破损修复300㎡，主道路硬化945㎡，防护栏杆240m，场地硬化280㎡，排污管网80m。排水沟60m。4.巴桑村：场地硬化600㎡，新建排污管道50m，栏杆50m，实体围墙20m，道路破损修复900㎡，片石铺装500㎡，截水沟40m（12处），边沟300m，网围栏140m，边坡治理1项（新建截水沟，泄洪沟）。5.森木村：场地硬化1300㎡，盖板边沟140m，片石铺装600㎡，道路破损修复300㎡，网围栏180m，路灯4盏，饲草棚100㎡，藏式安全栏杆130m，3m高浆砌石挡土墙40m，饮水工程1项包括森木村四个牛棚饮水3.3km。6.比邻村：片石铺装900㎡，主道路硬化200㎡，边沟380m，垃圾收集池150㎡，场地硬化120㎡，排污管200m，道路破损修复450㎡，边坡治理1项（新建截水沟、泄洪沟）。7.洛龙村：1座蓄水池维修，蓄水池至每户入户管，场地硬化600㎡，饲草棚300㎡，片石铺装1000㎡，藏式安全栏杆800m，道路破损修复2400㎡，网围栏300m，1500m公共围墙（群众实施）。8.崩达村：场地硬化400㎡，灌溉水渠500m，取水口1座，牛棚防护栏杆280m，片石铺装800㎡，牛棚便道两侧网围栏800m，灌溉蓄水池1座，蓄水池维修1座，牛棚引水管DN75PE管120m，新建牲畜饮水，取水口、沉砂池1座、1.6km管道，人饮管道提升改造。9.左嘎村：道路破损修复1400㎡，片石铺装700㎡，取水口至蓄水池主管更换3.2kmDN110PE管，场地硬化500㎡，牛棚道路网围栏150m，饲草棚200㎡，排污管1项。10.登木村：牲畜饮水工程1项，场地硬化1400㎡，饲草棚400㎡，排污维修1项，片石铺装1600㎡，道路破损修复2800㎡，新建3.0m高挡土墙22m，新建2.0m高挡土墙60m，藏式安全栏杆700m，网围栏1900m，实体围墙100m。（公共围墙每米补贴260元）管护机制：该项目涉及的路灯、饮水及灌溉工程、垃圾转运工程、道路硬化工程和交安工程验收合格后均将交由村委会管理，村委会将涉及以上内容的日常维护列入村规民约，督促全村群众共同维护，产生的维护费用由村集体经济协调经费予以解决。管护机制及经费来源：由村集体负责日常管理维护，所需资金从村集体资金或产业收入中支出。</t>
  </si>
  <si>
    <t>通过项目的实施能够带动747户2910名群众提高收入水平，不断完善村庄基础设施，改善村容村貌，解决村庄短板问题，提高群众生产生活条件。</t>
  </si>
  <si>
    <t>朗县金东乡补短板基础设施配套项目</t>
  </si>
  <si>
    <t>金东乡各村</t>
  </si>
  <si>
    <t>1.秀村：新建1.2m高安全护栏1100m，新建电路灯10个，新建1.2m高安全护栏700m，破损硬化路面修复90㎡，围墙修复6m，新建农机具房120㎡，新建排水沟钢筋盖板1600m，新建硬化场地硬化400㎡。2.东雄村新建1.5m高围墙580m，破损路面修复80㎡，检查井井盖更换1项。3.巴龙村新建1.2m高安全护栏700m，场地硬化硬化300㎡，新建晾晒棚400㎡，新建3m高浆砌片石挡墙20m。4.康玛村新建1.2m高安全护栏500m，,新建沉砂池2个，取水口1个，排水沟5m，新建1.5m高简易栅栏1500m。5.松木材村新建1.2m高安全护栏600m，场地硬化硬化600㎡，3m高浆砌片石挡墙30m，破损路面修复200㎡，新建入村道路180㎡，新建75m³蓄水池1个，取水口1个，管道80m。6.来义村新建排水沟盖板800m，破损路面修复40㎡，新建DN90PE管道800m。7.帮玛村新建1.2m高安全护栏1000m，新建挡墙4m高挡墙25m，破损硬化修复200㎡。8.西日卡村新建1.2m高安全护栏900m，新建排水沟盖板400m，新建电路灯20个，新建污水管网75m，污水池管道加长300m，新建1.2m高安全护栏800m，新建电路灯30个，排水沟盖板维修100m，公厕排水维修。（公共围墙每米补贴260元）管护机制：该项目涉及的路灯、饮水及灌溉工程、垃圾转运工程、道路硬化工程和交安工程验收合格后均将交由村委会管理，村委会将涉及以上内容的日常维护列入村规民约，督促全村群众共同维护，产生的维护费用由村集体经济协调经费予以解决。管护机制及经费来源：由村集体负责日常管理维护，所需资金从村集体资金或产业收入中支出。</t>
  </si>
  <si>
    <t>通过项目的实施能够带动585户1777名群众提高收入水平，不断完善村庄基础设施，改善村容村貌，解决村庄短板问题，提高群众生产生活条件。</t>
  </si>
  <si>
    <t>朗县仲达镇补短板基础设施配套项目</t>
  </si>
  <si>
    <t>仲达镇各村</t>
  </si>
  <si>
    <t>1.仲达村：网围栏480m。2.达贵村：入户道路3500㎡，主路5100㎡，片石铺装1100㎡，饲草棚780㎡，场地硬化400㎡，3.0m高挡土墙60m，道路破损修复700㎡，排污末端三级沉淀处理池1项，1500m公共围墙(群众实施）。3.卓岗村：公共厕所1座，场地硬化550㎡，包括饲草棚处新建挡土墙、主道路新建毛石混凝土挡土墙、自建房处新建2.5m高浆砌石挡土墙、新建2.5m高浆砌石挡土墙，片石铺装900㎡，饲草棚80㎡，波形护栏180m，通透式围墙20m。4.堆许村：场地硬化900㎡，牛棚防护栏杆150m，公共厕所1座，新建2.5m高浆砌石栏杆，藏式安全护栏200m，波形护栏900m，道路破损修复1200㎡，6m高太阳能路灯1个。5.林古村：片石铺装1600㎡，入户道路700㎡，主路硬化2400㎡，道路垮塌区域新建毛石混凝土挡土墙、新建浆砌石挡土墙、村内新建浆砌石挡土墙；入户道路新做浆砌石挡土墙，场地硬化600㎡，藏式安全栏杆400m，垃圾收集池100㎡，公共厕所1座），800m公共围墙（群众实施）。6.拉丁雪村：片石铺装1200㎡，道路破损修复1600㎡，排污维修1项。7.伟列村：蓄水池2座，片石铺装600㎡，垃圾收集池100㎡，泄洪沟240m，牛棚防护栏杆200m，晾晒棚240㎡。8.解协村：新建场地硬化400㎡，新建2.5m高浆砌石挡土墙,2.5m高毛石混凝土挡土墙20m长，公厕1座，片石铺装400㎡，道路破损修复600㎡，进村主道路靠耕地侧网围栏1500m。（公共围墙每米补贴260元）管护机制：该项目涉及的路灯、饮水及灌溉工程、垃圾转运工程、道路硬化工程和交安工程验收合格后均将交由村委会管理，村委会将涉及以上内容的日常维护列入村规民约，督促全村群众共同维护，产生的维护费用由村集体经济协调经费予以解决。管护机制及经费来源：由村集体负责日常管理维护，所需资金从村集体资金或产业收入中支出。</t>
  </si>
  <si>
    <t>通过项目的实施能够带动609户2064名群众提高收入水平，不断完善村庄基础设施，改善村容村貌，解决村庄短板问题，提高群众生产生活条件。</t>
  </si>
  <si>
    <t>朗县洞嘎镇补短板基础设施配套项目</t>
  </si>
  <si>
    <t>洞嘎镇各村</t>
  </si>
  <si>
    <t>1.扎西塘村道路硬化4m宽60m，场地硬化盖板及20㎡硬化，农田灌溉水渠2700m，入户道路150㎡，饮水改造1项，灌溉取水口改造、管道固定1项，场地硬化、晒棚（约500㎡）；农田灌溉水渠维修200m，饮水取水口维修1项。2.卓村人饮取水口改扩建1项（取水口、沉淀池等），给水管道7000m。3.聂村灌溉管道维修150m，太阳能路灯30盏，污水末端增设管道1项。4.滚村灌溉水渠4000m，给水管道维修500m，取水口改造，增设沉砂池，垃圾收集池1座；污水改造1处，灌溉蓄水池1座，垃圾收集池1座，农田灌溉水渠2500m，1800m公共围墙（群众实施）；600m公共围墙（群众实施），垃圾收集池1座，入户硬化2处，灌溉水渠1000m，灌溉蓄水池1座，片石铺装1项；太阳能路灯10盏，垃圾收集池1座，入户硬化1处；人饮水源地建沉砂池1座，太阳能路灯30盏，垃圾收集池1座。5.堆村人饮取水口及管道改造6500m，人饮蓄水池1座，灌溉水渠2500m，晾晒棚1座。6.达木村饮水改造1项（取水口、池子、管道等，3000m），灌溉水源地及水渠维修（水源地：800平方、水渠：200m），农田灌溉水渠：2500m（小水渠），入户道路硬化4户。7.嘎贡村农田灌溉水渠1500m，新建取水口1项；新建花椒晾晒场一座，农田灌溉水渠1500m；片石铺装150㎡，灌溉水渠2000m。（公共围墙每米补贴260元）管护机制：该项目涉及的路灯、饮水及灌溉工程、垃圾转运工程、道路硬化工程和交安工程验收合格后均将交由村委会管理，村委会将涉及以上内容的日常维护列入村规民约，督促全村群众共同维护，产生的维护费用由村集体经济协调经费予以解决。管护机制及经费来源：由村集体负责日常管理维护，所需资金从村集体资金或产业收入中支出。</t>
  </si>
  <si>
    <t>通过项目的实施能够带动737户2765名群众提高收入水平，不断完善村庄基础设施，改善村容村貌，解决村庄短板问题，提高群众生产生活条件。</t>
  </si>
  <si>
    <t>朗县朗镇补短板基础设施配套项目</t>
  </si>
  <si>
    <t>朗镇各村</t>
  </si>
  <si>
    <t>1.申木村：灌溉水渠1500m，1.5m高栅栏1项，边沟维修1项，盖板边沟1项，盖板边沟维修1项。2.托麦村：新建0.8m*0.8m盖板1项，新建1.3m*1m盖板1项，1.5m高护栏2项，片石铺装1项，1500m公共围墙（群众实施），盖板边沟1项，浆砌片石2.5m高挡墙1项，1.5m高栅栏1项，灌溉水渠120m，浆砌片石3.5m高挡墙3项，片石铺装1项，3.5m*2.5m排洪沟1项，0.5m*0.5m盖板边沟1项,场地硬化1座。3.巴热村：1500m公共围墙（群众实施），灌溉水渠1500m，片石铺装1项，蓄水池70m³，1.5m高栅栏1项，浆砌片石2m高挡墙1项；1.5m高栅栏1项，片石铺装1项，灌溉水渠2000m，太阳能路灯3盏；灌溉水渠2000m，1.5m高栅栏1项，场地硬化1项，污水管道维修1项，片石铺装1项，场地硬化1项。4.堆巴村：600m公共围墙（群众实施），场地硬化1项，1.5m高栅栏1项，灌溉水渠600m；场地硬化1座，场地硬化1项，1.5m高栅栏1项，入户路3m宽2项。5.其次村：片石铺装1项。6.堆巴塘村：灌溉水渠1项，1.5m高栅栏230m，片石铺装1项，1.5m高栅栏1项，0.5m*0.5m盖板边沟1项，水泥路面维修3项，太阳能路灯16盏，场地硬化1项；0.5m*0.5m盖板边沟1项，2000m公共围墙（群众实施），太阳能路灯30盏，灌溉水渠2000m，场地硬化1项，1.5m高栅栏1项，入户路2m宽1项，浆砌片石5m高挡墙1项，浆砌片石4m高挡墙1项，浆砌片石3m高挡墙1项，场地硬化1座，水泥路面破损修复1项。7.娘村：片石铺装1项，灌溉水渠730m；灌溉水渠2000m，场地硬化1项，500m公共围墙（群众实施），片石铺装1项，1.5m高栅栏1项；500m公共围墙（群众实施），灌溉水渠2000m，1.5m高栅栏1项，片石铺装1项，入户路2m宽1项。8.朗村：300m公共围墙（群众实施），1.5m高栅栏1项，公厕1座，路面破损修复1项，浆砌片石3m高挡墙1项，浆砌片石4m高挡墙1项。（公共围墙每米补贴260元）管护机制：该项目涉及的路灯、饮水及灌溉工程、垃圾转运工程、道路硬化工程和交安工程验收合格后均将交由村委会管理，村委会将涉及以上内容的日常维护列入村规民约，督促全村群众共同维护，产生的维护费用由村集体经济协调经费予以解决。管护机制及经费来源：由村集体负责日常管理维护，所需资金从村集体资金或产业收入中支出。</t>
  </si>
  <si>
    <t>通过项目的实施能够带动798户2844名群众提高收入水平，不断完善村庄基础设施，改善村容村貌，解决村庄短板问题，提高群众生产生活条件。</t>
  </si>
  <si>
    <t>朗县拉多乡许村高原和美村庄建设项目</t>
  </si>
  <si>
    <t>许村</t>
  </si>
  <si>
    <t>1.许组场地土石方工程1项，新建道路4m宽3989.06㎡，新建道路盖板边沟682m，新建急流槽190m，浆砌石挡土墙592、毛石混凝土挡土墙252m，新建饲草棚160㎡，垃圾分类收集点1座，仿木安全栏杆763.83m，打麦场硬化350㎡，主干路灯照明25盏，包括排污管网1200m；2.搬迁组场地土石方工程1项，新建道路4m宽1359.84㎡，新建道路盖板边沟386.40m，浆砌石挡土墙394m，毛石混凝土挡土墙177m，新建饲草棚144㎡，垃圾分类收集点1座，仿木安全栏杆352m，打麦场硬化682㎡，主干路灯照明5盏，排污管网1200m；3.忙达组道路破除恢复2000㎡，新建取水口1座、蓄水池3座、重力式无阀虑池1座，引水管3.8km及每户入户管。管护机制：该项目涉及的路灯、饮水及灌溉工程、垃圾转运工程、道路硬化工程和交安工程验收合格后均将交由村委会管理，村委会将涉及以上内容的日常维护列入村规民约，督促全村群众共同维护，产生的维护费用由村集体经济协调经费予以解决。管护机制及经费来源：由村集体负责日常管理维护，所需资金从村集体资金或产业收入中支出。</t>
  </si>
  <si>
    <t>该村为重点帮扶村，通过项目的实施能够带动全村57户200名农牧民群众（脱贫户32户80人）提高收入水平，推进高原和美乡村建设进程，大力改善人居环境，补齐村庄建设短板。</t>
  </si>
  <si>
    <t>2024年扶贫贷款贴息资金</t>
  </si>
  <si>
    <t>建设内容：用于产业项目的贷款贴息。（利差补贴）
可行性：鼓励村民自主创业，自主创收，促进增收。
必要性：增加收入，保障经济持续，扩大县域经济发展。</t>
  </si>
  <si>
    <t>建设内容：在实施的基础设施建设项目中，安排有意愿有能力的群众在现场进行学习和劳动，采取以工代训等方式进行补贴，帮助群众增收的同时学习劳动技能。
可行性：扶持企业参加脱贫巩固，激发农牧民群众生产热情。
必要性：创造就业，促进增收</t>
  </si>
  <si>
    <t>通过以工代赈的形式，带动部分群众在现场学习劳动技能，在培养技能的同时还能带动群众增收。</t>
  </si>
  <si>
    <t>建设内容：为我县脱贫户、搬迁户、三类人员提供就业、创业补助。
可行性：以补贴的形式，为群众提供就业帮扶补贴。
必要性：创造就业，促进增收。</t>
  </si>
  <si>
    <t>通过政策鼓励农牧民群众外出就业，以补贴形式提高群众外出积极性。</t>
  </si>
  <si>
    <t>六、波密县</t>
  </si>
  <si>
    <t>波密县</t>
  </si>
  <si>
    <t>波密县天麻酒加工厂建设项目</t>
  </si>
  <si>
    <t>东若村</t>
  </si>
  <si>
    <t>建设内容：新建浸泡厂房1370.14㎡、灌装厂房1887.5㎡、事故池1座、室外给排水1项、电气工程1项、同时结合工布节天麻季，加强天麻等品牌打造着力提升林芝天麻影响力。可行性：1.项目地有水源点，能满足运营过程中需要对水的要求；2.已配套完善的电力设施；3.生产工艺较为成熟；4.原材料较为丰富。必要性：现有藏天麻林下野生抚育种植示范基地1700亩、良种繁育基地20亩以及科研试验区3500㎡，配套建设了实验室、培训室、产品展示大厅等现代化设施，形成了完善的科研与生产体系带动波密县18个行政村参与藏天麻产业发展，天麻年产量20万斤，目前已拥有成熟的生产酒工艺，生产酒量可达20万斤左右，每年可从农牧民群众收购900万元的天麻。运营主体：西藏波密高原藏天麻产业开发有限公司。</t>
  </si>
  <si>
    <t>农业农村和科技水利局</t>
  </si>
  <si>
    <t>建立利益联结机制、开展尽职调查报告、出具尽职调查报告。</t>
  </si>
  <si>
    <t>1.项目建设过程中可带动群众就业增收300余万元；2.建成后每年可收购群众900万元的天麻，从而提高群众种植的积极性；3.助推天麻产业多元化发展；4.每年预计增收40余万元，同时可提高政府的财政收入。4.增加就业机会，项目的运营将直接创造大量的就业机会，包括生产工人、技术人员、管理人员等稳定的工作岗位每年预计收益40万元。</t>
  </si>
  <si>
    <t>波密县易贡乡茶叶加工厂建设项目</t>
  </si>
  <si>
    <t>易贡乡</t>
  </si>
  <si>
    <t>建设内容：新建茶叶加工厂1036.56㎡，新建室外硬化场地855.43㎡，新建围墙115.33m、室外给排水及电气工程等附属工程。可行性、必要性：一是波密县的茶叶自然资源拥有得天独厚的地理和气候条件，受印度洋海洋性西南季风的影响，印度洋暖湿气流沿雅鲁藏布江峡谷深入高原，为茶场及周边地区带来暖湿气候和充沛降水，为茶树的生长提供了有利条件。二是波密县的茶产业还注重品牌建设和市场推广，如易贡茶场的“易贡红（特级）”红茶产品受到市场欢迎，供不应求。波密县也在探索茶旅融合发展，以茶促旅、以旅兴茶，进一步推动地区经济发展综上所述，波密县的茶叶自然资源得到了充分利用和发展，茶产业已成为当地重要的经济支柱和文化象征。三是该茶园主要在易贡乡5个行政村1400多人，茶园面积702亩，2025年预计茶青产量达6万余斤、产值达1200万元左右。一年能就业群众投工投劳3500人次，增加群众收入108万元以上。后期随着茶园产量增加和品质上升、技工技术提高，群众收入和茶产业效益就会每年上升。运营主体：林芝圣维农业发展有限责任公司。</t>
  </si>
  <si>
    <t>社会效益：该项目的建设将有效带动农民就业,同时也将增加项目规划区内和周边农村季节性就业,可就地转移农村剩余劳动力，产业建设和发展中需要大量相关专业技术人才和管理人才,将加大藏区人才流动和合理优化配置,各种科技的应用将会极大提高农民素质和技能。通过加强藏地茶文化宣传力度和品牌效应将带动文化生态旅游业的发展，同时使文化产业得到弘扬,甚至是再升华,推动藏文化和旅游的发展。经济效益：通该项目建成后,每年预计产生效益8万元。过本项目建设的示范带动作用：一方面预计可发展当地就业6-10人，增加工资收入29-48万元/年，人均4.8万元/人。能有效促进当地农业产业结构调整和农民增收。同时，该项目的施工高峰期可提供约40-50个就业岗位，项目建成后可增加长期就业岗位6-10个,对解决当地社会就业问题，项目受益群众407户1574人，其中脱贫户25户77人。</t>
  </si>
  <si>
    <t>波密县茶园基础设施提升改造项目</t>
  </si>
  <si>
    <t>古乡、八盖乡、易贡乡</t>
  </si>
  <si>
    <t>建设内容：一是古乡建设内容：1.7米高网围栏1000m；灌补栽茶树2500株，2500株客土1500立方米，2500株挖机打坑3750立方米，灌溉维修1项，遮阳网779.68亩。二是八盖乡建设内容：1.7米高网围栏8419.59m；灌溉主管网1项。三是易贡乡建设内容：1.7米高网围栏3282.43m，茶树移栽7500株，建设茶园孵化设施43亩，灌溉管网1项，补栽茶苗10万株等。可行性、必要性：一是配套完善的电力设施、机械等，满足施工条件；二是茶园的土壤、气候满足生长条件，产销量趋势向好。三是围栏的设施损坏严重，牲畜经常性破坏茶园，灌溉设施受损，一定程度上影响茶园产量和效益。四是茶叶种植基地的建设能够创造就业机会，为当地农民提供稳定的工作岗位。项目受益群众407户1574人，其中脱贫户25户77人。运营主体：林芝圣维农业发展有限责任公司。</t>
  </si>
  <si>
    <t>经济效益：用了遮阳网的茶园比没有用遮阳网的茶园，1亩能节省20余个工、产值增加2000多元，总计年产量增加20%。水分蒸发比露天减少60%左右，有利于夏秋茶园的保湿抗旱，提高茶树的抗旱能力。通过网围栏建设，完善茶叶园安全防护措施。通过灌溉支管的建设，节省人力成本，降低水资源浪费，可使灌水量分布均匀，可省水 50%,水的利用率达 80%左右。同时各茶叶园配套设施的完善可增加老百姓就业，具有良好的经济效益。本次完善基础设施区域内茶叶园均未投产，通过项目的建设，完善茶叶园的基础设施，“农户+企业”的合作模式，提高当地农牧民的经济收入，带动就业，后期经济发展良好。社会效益：茶叶是一种高附加值农产品，其市场价值较高，能够为农民带来可观的收益。其次，茶叶种植基地的建设和运营需要大量的人力、物力和财力投入，因此能够带动当地的经济发展，改善农村居民的生活水平。二是茶叶种植基地的建设能够创造就业机会，为当地农民提供稳定的工作岗位。项目受益群众407户1574人，其中脱贫户25户77人。</t>
  </si>
  <si>
    <t>波密县倾多镇产业配套建设项目</t>
  </si>
  <si>
    <t>倾多镇</t>
  </si>
  <si>
    <t>建设内容：新建气调库2138.48㎡，电气工程一项，给排水工程1项，采购1项（包括2CM-8型播种机3台、2TD-S3马铃薯上土机2台、4U-180型收获机4台、12JS-200捡石机1台等）；该项目政府估算投资1000万元，企业预计投资3000万元，目前企业已投资1600万元左右。总体情况：波密县森峰薯业有限责任公司在倾多镇发展马铃薯种薯产业，已投入资金1000余万元用于基地建设及土地流转，涉及2000余亩，年土地流转费100万元，带动1000余人次群众就业，增收60余万元，后期将进一步扩大产业规模，带动倾多镇、玉许乡更多村庄群众就业增收。运营主体：波密县森峰薯业有限责任公司。</t>
  </si>
  <si>
    <t>倾多镇人民政府</t>
  </si>
  <si>
    <t>社会效益：可持续带动倾多镇、玉许乡农牧民务工2000人次，预计增收80余万元，同时后期将进一步完善产业链，可促进其他产业发展。项目建设中带动群众就业增收100余万元。经济效益：波密县倾多镇高标准马铃薯种薯繁育基地建设项目全部投资建设完成后基地种植规模达5000亩，预计年土地流转费200余万元，第一年计划收取资金10万元，逐年递增。</t>
  </si>
  <si>
    <t>波密县扎木镇康木村旅游产业配套项目</t>
  </si>
  <si>
    <t>扎木镇康木村</t>
  </si>
  <si>
    <t>建设内容：新建室外污水管网2200m,新建太阳能路灯30盏，新建农村生活污水处理站及其附属工程。可行性：1.具备良好的通水通电等施工必要条件；2.项目建成后，污水处理设施由附近酒店自费后期管理，不存在后期的闲置或长期损坏问题。必要性：该村处于G318沿线，自然条件优越，客流量较大，作为波密县农文旅产业的示范点，后劲足，发展趋势良好，同时随着酒店等服务产业逐渐增多，污水排放等必要配套设施不完善，一定程度上影响人居环境。运营主体：扎木镇康木村村集体。</t>
  </si>
  <si>
    <t>扎木镇人民政府</t>
  </si>
  <si>
    <t>建立利益联结机制、运营主体为村集体，</t>
  </si>
  <si>
    <t>社会效益：进一步完善配套基础设施，为后期招商引资奠定良好基础，同时增强群众推动农特产品销售的积极性，促进周边东若村天麻产业发展。经济效益：建设过程中带动群众就业增收50余万元，酒店运营后年带动10余人就业，预计增收20余万元，带动农特产品销售50余万元。</t>
  </si>
  <si>
    <t>初步设计阶段</t>
  </si>
  <si>
    <t>波密有机茶园越冬防冻项目</t>
  </si>
  <si>
    <t>建设内容：一亩16根2.5米长钢管立柱（圆筒）和遮阳网667平米大约1亩投入资金2200元，2000亩*2200元/亩=440万元。可行性、必要性：由于波密县90%以上茶园海拔高于2300米，冬季越冬期间茶园因冻害受损严重，来年春茶产量大幅降低，甚至造成零产量，之后的夏季和秋季茶青产量也跟着降低。为了解决波密高原茶园面临的苦难和提高波密茶叶增产增效，现需对2000亩有机茶园进行遮阳网防霜防冻措施，从而降低茶园成本，提高茶园产值，实现波密有机茶园高质量发展，对产区农牧民群众和茶叶企业经济效益达到预期的目标。运营主体：易贡乡贡仲村、古乡巴卡村、八盖乡卧普村村集体。</t>
  </si>
  <si>
    <t>波密县农业农村和科技水利局</t>
  </si>
  <si>
    <t>效益分析：该项目的建设将有效带动农民就业,同时也将增加项目规划区内和周边农村季节性就业,可就地转移农村剩余劳动力，产业建设和发展中需要大量相关专业技术人才和管理人才,将加大藏区人才流动和合理优化配置,各种科技的应用将会极大提高农民素质和技能。通过加强藏地茶文化宣传力度和品牌效应将带动文化生态旅游业的发展，同时使文化产业得到弘扬,甚至是再升华,推动藏文化和旅游的发展。</t>
  </si>
  <si>
    <t>可研阶段</t>
  </si>
  <si>
    <t>波密县林下藏药材种植项目</t>
  </si>
  <si>
    <t>扎木镇岗村，八盖乡巴瑞村、塔鲁村</t>
  </si>
  <si>
    <t>建设内容：在林下种植七叶一枝花、当归等藏药材；遮阳网、配套灌溉设施，围栏40000m等。
可行性：波密县具体得天独厚的气候和森林资源，造就林下资源较为丰富。通过几年的试验和试种能够的成功的抚育出林下藏药材，实施该项目能够拓宽群众增收的渠道，带来的一定增收。
必要性：实施林下藏药材项目，通过前期的试种和小面积（10亩）的推广种植林下藏药材项目，能够带动实现每亩5000元的受益，现目前群众积极性较高，扩大我县林下藏药材面积，增加带动群众数量，实施该项目势在必行。                                                            经营主体：云龙县润农实业有限责任公司。</t>
  </si>
  <si>
    <t>社会效益：波密县林下藏药材种植项目符合波密县“2+3+1”农牧业产业发展思路，该项目的实施进一步做大做强波密县藏药材产业，扎木镇岗村实行“基地+公司+农户”模式，有利于盘活基地，壮大企业，增加群众收，八盖乡实行乡镇引导，村集体参与，企业收购的模式，有利于壮大村集体经济，增加群众收入。项目实施过程中，群众参与项目建设实现增收8余万元。
经济效益：种植藏药材，每亩平均实现2.1万元收益。扎木镇岗村种植基地企业负责运行，每年向扎木镇上交总投资2.5左右资金，并签订长期协议，后期种植成本企业负责，确保项目发挥长期作用。八盖乡种植乡镇引导，村集体种植，由入驻扎木镇岗村入驻企业收购，产生的受益30%保留，继续发展藏药材产业，70%受益用于八盖乡全乡分红。为减少成本，所有菌包企业自己制作。</t>
  </si>
  <si>
    <t>波密县易贡渔业增殖放流及商品鱼养殖项目</t>
  </si>
  <si>
    <t>建设内容：新建源水处理池1382.61㎡；温室养殖鱼池两个，面积分别为3864.84㎡、2850.82㎡；养殖尾水处理池3170.57㎡；新建设备房150.06㎡。可行性及必要性：一是波密县尚未建立本地规模性生态养殖企业，市场需求主要依赖外地鱼苗供应，运输成本较高。二是养鱼品种为本土弧唇裂腹鱼等，主要用于增殖放流，带动本地渔业发展的同时培育一批养鱼技术人员。预计可实现年收入10万元。运营主体：波密县净康农业有限责任公司。</t>
  </si>
  <si>
    <t>社会效益：项目建设过程中带动群众就业增收200余万元，同时带动一批养殖技术人员；经济效益：每年可收缴资金20余万元。</t>
  </si>
  <si>
    <t>波密县玉普乡达巴村摩旅基地建设项目</t>
  </si>
  <si>
    <t>玉普乡达巴村</t>
  </si>
  <si>
    <t>建设内容：摩旅基地基础设施配套，道路硬化2739.83㎡、围墙615m、步道铺装1039.3㎡、场地平整24330.76㎡、电气工程1项、给排水工程1项、垃圾桶6个及附属设施等。可行性及必要性：一是此位置处于玉普乡3888KM打卡点，来往游客较多商业潜力较大；二是此位置将新建玉普公安一级检查站，待检查站建成之后，车流量巨大，不但能给游客带来休息空间，且能通过提供住宿、餐饮、车辆维护等服务，提升当地居民创业、就业能力，获得稳定的经济收入。三是为摩旅者提供安全、舒适的休息和补给场所，解决他们在旅途中的住宿、餐饮、维修等问题。四是促进旅游业发展：丰富波密旅游名县的旅游形式和内容，吸引更多游客，带动相关产业发展，促进地方经济增长。五是提高旅游服务质量，填补摩旅服务的空白，提供专业化、个性化的服务，提升旅游服务的整体质量和形象。运营主体：波密县侠客行江南客栈</t>
  </si>
  <si>
    <t>波密县玉普乡人民政府</t>
  </si>
  <si>
    <t>社会效益：该项目建成后,每年预计产生效益20万元。该项目的建设将有效带动农民就业,同时也将增加项目规划区内和周边农村季节性就业,可就地转移农村剩余劳动力，产业建设和发展中需要大量相关专业技术人才和管理人才,将加大藏区人才流动和合理优化配置,各种科技的应用将会极大提高农民素质和技能。通过加强藏地茶文化宣传力度和品牌效应将带动文化生态旅游业的发展，同时使文化产业得到弘扬,甚至是再升华,推动藏文化和旅游的发展。经济效益：项目建设过程中可带动群众就业增收120余万元</t>
  </si>
  <si>
    <t>波密县玉普乡米堆村旅游配套设施建设项目</t>
  </si>
  <si>
    <t>玉普乡米堆村</t>
  </si>
  <si>
    <t>建设内容：新建DN300污水管道3130m，污水检查井196座，4m³玻璃钢成品化粪池11座，排水沟100m，水泥路面硬化4226.39㎡，0.4×0.4m矩形混泥土盖板沟134m，1-0.5m钢筋混泥土圆管涵2座及附属电气工程等。可行性及必要性：米堆冰川景区作为国家4A级景区，近年来游客不断增加，对旅游要素要求不断提高。但米堆村基础设施较为薄弱，停车场不能满足过往游客驻车需求，且村内无排水设施，污水随意排放易形成泥坑，严重影响游客观感。实施波密县玉普乡米堆村旅游配套设施建设项目有利于进一步优化村内土地利用，提升乡村风貌，提高旅游服务水平和服务质量，不断提升景区市场竞争力和影响力，直接带动村内农牧民就业增收，在家门口吃上旅游饭。项目建设是必要的。运营主体：玉普乡米堆村村集体</t>
  </si>
  <si>
    <t>波密县文旅局</t>
  </si>
  <si>
    <t>该项目建设过程中部分工程量由群众参与项目建设，预计带动就业增收预计60余万元，同时进一步改善农村人居环境，提升群众生产生活水平，促进旅游、农牧特色产业发展。</t>
  </si>
  <si>
    <t>波密县东若村自驾游营地建设项目</t>
  </si>
  <si>
    <t>扎木镇东若村</t>
  </si>
  <si>
    <t>建设内容：新建自驾游营地 1596.67m²，硬化道路 221.31㎡、挡墙工程39.87m、总体电气工程包括强电井1座，弱电井1座及相应的管线、总体给排水工程包括水表井3座，污水检查井6座及室外消火栓3座等、农产品展示柜9个、大厅咨询台1套等。可行性及必要性：项目的实施是促进波密县的旅游发展的需要；是促进波密县的旅游发展的需要；是美化波密县旅游环境需要；是发展地方经济和丰富旅游消费市场的需要；是为当地居民提供节假休闲场地；是波密县旅游内容中文化含量的补充；是促进农民就业，增加农民收入的重要途径。当地政府拟进行本项目的建设是非常有必要的。运营主体：波密县波隅文化旅游开发有限公司</t>
  </si>
  <si>
    <t>文化和旅游局</t>
  </si>
  <si>
    <t>社会效益：该项目的建设将有效带动农民就业,同时也将增加项目规划区内和周边农村季节性就业,可就地转移农村剩余劳动力，产业建设和发展中需要大量相关专业技术人才和管理人才,将加大藏区人才流动和合理优化配置,各种科技的应用将会极大提高农民素质和技能。通过加强藏地茶文化宣传力度和品牌效应将带动文化生态旅游业的发展，同时使文化产业得到弘扬,甚至是再升华,推动藏文化和旅游的发展。经济效益：项目建设过程中可带动群众就业增收120余万元</t>
  </si>
  <si>
    <t>波密县易贡乡格通村渠道维修工程项目</t>
  </si>
  <si>
    <t>易贡乡格通村</t>
  </si>
  <si>
    <t>建设内容：取水口工程3座，沉砂池工程3座，干渠工程3018m，支渠工程507m，支管工程608m，渠系建筑物（农桥14座、分水口27座）、道路工程506m等。可行性及必要性：易贡乡格通村部分农田水渠年久失修，出现极端天气时无法灌溉，粮食产量降低，对群众带来极大的损失，项目建成后，能够有进一步完善农田灌溉设施，对于巩固粮食安全提高粮食产量具有积极意义。管护单位：易贡乡格通村村集体，后期管护费用由村集体出。</t>
  </si>
  <si>
    <t>易贡乡人民政府</t>
  </si>
  <si>
    <t>该项目能够完善基础设施，改善群众饮水，提升人居环境，提高群众生活质量；同时部分工程量由群众投工投劳，预计带动就业增收预计79余万元；项目受益群众72户262人，其中脱贫户6户15人。</t>
  </si>
  <si>
    <t>波密县农田灌溉水渠维修改造工程</t>
  </si>
  <si>
    <t>波密县康玉乡、松宗镇、玉许乡、玉普乡等</t>
  </si>
  <si>
    <t>建设内容：新建水渠17003m,水渠维修830m，急流槽185m，盖板水沟314m共70处，分水口348座，取水口6座，硬化40㎡、引水管道、农桥等。可行性及必要性：1. 政策支持可行性。国家高度重视农业发展和农村基础设施建设，有一系列政策鼓励和支持修建农田灌溉水渠。2. 资源利用可行性。可以充分利用当地的水资源，通过科学规划和设计，能够实现水资源的高效利用，确保水渠有稳定的水源供应。3. 技术实施可行性现代水利工程技术不断发展，有成熟的设计和施工方法。
4. 满足群众需求。农业是农民群众的主要收入来源，修建农田灌溉水渠可以满足他们对稳定水源的需求，提高农作物产量和质量，增加收入。这对于改善农民生活水平、促进农村经济发展具有重要意义。5. 保障粮食安全。水是粮食生产的关键要素，充足的灌溉水源可以确保农作物在不同生长阶段得到及时的水分供应，提高粮食产量。修建农田灌溉水渠有助于保障国家粮食安全，稳定粮食市场。6. 促进农业可持续发展。合理的灌溉可以改善土壤质量，减少土地退化和荒漠化的风险。同时，通过节约用水和提高水资源利用效率，可以实现农业的可持续发展，保护生态环境。7. 增强农村抗灾能力。在干旱、洪涝等自然灾害频发的地区，农田灌溉水渠可以起到调节水流、防洪排涝的作用，增强农村的抗灾能力。在灾害发生时，能够为农民提供一定的保障，减少损失。管护单位：康玉乡、松宗镇、玉许乡、玉普乡人民政府，后期管护费用由所在乡镇出。</t>
  </si>
  <si>
    <t>我县高度重视耕地质量和粮食产量，农田灌溉设施损坏严重，配套管网不健全。项目建成后，完善农田配套设施，提高粮食产量，建设过程中带动群众就业增收100余万元。</t>
  </si>
  <si>
    <t>波密县农村供水保障工程</t>
  </si>
  <si>
    <t>则普村、顶仲村、栋曲村、叶巴村、卡达村、角达村等</t>
  </si>
  <si>
    <t>建设内容：维修改造取水口13座，絮凝沉淀池8座，蓄水池11座，维修管道26㎞。可行性：1. 技术可行性。目前有成熟的饮水工程技术，包括水源开发、水处理、管道铺设等方面。专业的水利工程师和施工队伍能够根据农村的实际情况，设计和实施合适的维修改造方案。2. 资源可行性。农村地区通常有丰富的水源，如地下水、河流、湖泊等。通过科学的勘察和评估，可以选择合适的水源进行开发和利用，满足农村饮水需求。 土地资源相对较为丰富，为管道铺设和设施建设提供了空间。必要性：1. 保障农村居民健康。安全的饮用水是保障农村居民身体健康的重要条件。维修改造农村饮水项目可以提高饮用水的质量，减少因水质问题导致的疾病发生，提高农村居民的生活质量和健康水平。2. 促进农村经济发展。 稳定的饮用水供应有助于发展农村养殖业、种植业等产业，提高农业生产效益。同时，也能为农村企业的发展提供保障，促进农村经济的繁荣。3. 改善农村生活条件。解决农村饮水问题可以提高农村居民的生活便利性，让他们享受到与城市居民同等的基本生活条件。这对于缩小城乡差距、促进城乡一体化发展具有重要意义。管护单位：玉许乡则普村，倾多镇顶仲村、栋曲村、叶巴村，扎木镇卡达村、松宗镇角达村等村集体，后期管护费用由村集体出。</t>
  </si>
  <si>
    <t>该项目既改善了群众饮水问题，建设过程中又带动群众就业增收预计55万元；</t>
  </si>
  <si>
    <t>波密县易贡乡贡仲村白玉沟钢架桥建设项目</t>
  </si>
  <si>
    <t>易贡乡贡仲村</t>
  </si>
  <si>
    <t>建设内容：现有铁索桥年久失修，存在严重安全隐患，为了改善村民的通行条件，提高农业生产效率，促进当地经济发展，增加村民收入。计划在白玉沟上建设一座钢架桥，桥长５８米，以方便村民前往河对面的300亩耕地进行耕作。可行性、必要性：改善了群众出行便利、安全出行，项目建成后降低出行成本，改善了当地基础设施条件的同时在项目建设中也能为当地村民带来就业机会增加经济收入，将提高当地农牧民的生活质量和生命安全。管护单位：易贡乡贡仲村村集体，后期管护费用由村集体出。</t>
  </si>
  <si>
    <t>该项目能够完善基础设施，方便群众出行，预防和减少人员伤亡。建设过程中带动群众就业增收预计100余万元；项目受益群众163户630人，其中脱贫户7户28人。</t>
  </si>
  <si>
    <t>波密县供水保障工程</t>
  </si>
  <si>
    <t>通堆村、乌那村、达曲村、曲崩村、通参村、朱西村、曲西村、亚他村等</t>
  </si>
  <si>
    <t>建设内容：新建取水口16座，絮凝沉淀池14座，沉砂池6座，蓄水池1座，维修及改造水池6座，管道工程45.571km，闸阀设施75座，背水台115座及其相应附属设施。可行性、必要性：植被破坏严重导致水土流失严重，水质浑浊，有害矿物质、微生物含量增多，对群众生活饮水存在一定安全隐患影响群众身体健康。项目建成后，解决了农牧民生活用水安全问题的同时项目建设中也能为当地村民带来就业机会增加经济收入，将提高当地农牧民的生活质量和健康水平。管护单位：康玉乡通堆村、乌那村、达曲村、曲崩村，多吉乡通参村，倾多镇朱西村、曲西村，玉许乡亚他村村集体，后期管护费用由村集体出。</t>
  </si>
  <si>
    <t>该项目既改善群众饮水问题，提升生活质量，同时建设过程中又带动群众就业增收预计300余万元；项目受益群众569户2731人，其中脱贫户68户312人。</t>
  </si>
  <si>
    <t>波密县康玉乡拉瓦西村基础设施建设项目</t>
  </si>
  <si>
    <t>康玉乡拉瓦西村</t>
  </si>
  <si>
    <t>建设内容：新建拉瓦西村1500m的农田灌溉水渠。综合治理河道总长2.5km，本工程新建防洪堤总长1.6km，其中左岸段800m，右岸一段350m，右岸二段270m，右岸三段180m。
可行性、必要性：拉瓦西村地处偏远农业设施基础薄弱，土地贫瘠自然套件差；灌溉设施损坏严重，通过项目建设一方面可以提高小麦、青稞等农作物产量同时通过项目建设也能为村民带来一定就业机会增加经济收入。管护单位：康玉乡拉瓦西村村集体，后期管护费用由村集体出。</t>
  </si>
  <si>
    <t>康玉乡人民政府</t>
  </si>
  <si>
    <t>该项目完善农田灌溉基础设施，提高粮食产量；减轻河道对群众的影响，切实保障群众的生产生活，同时建设过程中带动群众就业增收预计200余万元；项目受益群众49户254人，其中脱贫户3户7人。</t>
  </si>
  <si>
    <t>波密县易贡乡通加村入户道路改造项目</t>
  </si>
  <si>
    <t>易贡乡通加村</t>
  </si>
  <si>
    <t>建设内容：破除原有混凝土路面2089㎡，新建混凝土路面3434.25㎡，新建混凝土路面结构层为20cmC30混凝土+18cm天然砂砾石等。可行性、必要性：该村处于偏远的易贡乡，目前客流量较大，道路破损严重，扬尘较多，群众出行不便随着农村地区经济的发展和农民生活水平的提高，村民对交通便利的需求日益增长。入户路不仅是村民出行的最后一公里，也是连接村庄与外界的重要通道。因此，完善入户路的基础设施是满足村民基本出行需求的必要条件。村民的出行，还能带动农村商业、服务业等相关产业的发展，从而提高村民的生活质量。此外，道路的硬化和美化还可以提升村庄的整体形象，为村民创造一个更加舒适的生活环境。管护单位：易贡乡通加村村集体，后期管护费用由村集体出。</t>
  </si>
  <si>
    <t>该项目能够进一步提升人居环境，完善基础设施，更加方便群众出行。建设过程中带动群众就业增收预计30余万元；项目受益群众62户243人，其中脱贫户3户9人。</t>
  </si>
  <si>
    <t>古乡索通村基础设施建设项目</t>
  </si>
  <si>
    <t>古乡索通村</t>
  </si>
  <si>
    <t>建设内容：村道改造为主，总长度约5.732km，其中乔那自然村主线改建长度3.610km,入户道路改建长度共计0.966km，典自然村支线改建长度共计1.156km。必要性：波密县古乡索通村基础设施建设项目实施后，将大大改善索通村乔那自然村16户77人的出行条件，将进一步提高乔那自然村的对外形象，加强乔那自然村和村部的联系，节省路程时间，助力乡村振兴，因此古乡实施波密县古乡索通村基础设施建设项目是势在必行的。可行性：波密县古乡索通村基础设施建设项目以吸纳本地农牧民参工参建的形式带动农牧民增收，该项目投入使用后将大大改善索通村乔那自然村的出行条件，保障16户77人的出行安全，故波密县古乡索通村基础设施建设项目的实施是一项助力乡村振兴的有力举措。管护单位：古乡索通村村集体，后期管护费用由村集体出。</t>
  </si>
  <si>
    <t>古乡人民政府</t>
  </si>
  <si>
    <t>该项目能够改善群众出行不便问题，预防安全事故发生，保护群众生命财产安全，同时建设过程中带动群众就业增收预计100余万元；项目受益群众64户273人，其中脱贫户24户其中109人。</t>
  </si>
  <si>
    <t>波密县农田水渠新修及维修项目</t>
  </si>
  <si>
    <t>波密县多吉乡、倾多镇、松宗镇、玉许乡、扎木镇等</t>
  </si>
  <si>
    <t>建设内容：新建取水口4座、消力池3座、分水口129个，引水渠道6500m、维修渠道500m、引水管道3000m、农桥51座等。可行性及必要性：部分农田水渠年久失修，出现极端天气时无法灌溉，粮食产量降低，对群众带来极大的损失，项目建成后，能够有进一步完善农田灌溉设施，对于巩固粮食安全提高粮食产量具有积极意义。运营主体：多吉乡德吉、西巴、木古、毛江角落、倾多镇康达、巴康、松宗镇角通、岗巴、玉许乡扎西岗、棠木、扎木镇达兴村村集体</t>
  </si>
  <si>
    <t>有效解决群众耕地灌溉需求，完善农田灌溉基础设施，提高粮食产量，预计带动525户2488人群众增收34万元</t>
  </si>
  <si>
    <t>2024年第二批项目，总投资1700万元，已安排1354.9203万元，缺口资金345.0797万元。</t>
  </si>
  <si>
    <t>波密县八盖乡雄吉村等7个村垃圾无害化处理工程</t>
  </si>
  <si>
    <t>八盖乡</t>
  </si>
  <si>
    <t>建设内容：新建综合楼81.54㎡，调节池1座，31.67㎡柴发机房1座，重力式垃圾坝173.11m，土石工程1项等。可行性及必要性：本项目建设是为波密县八盖乡提高良好的人居环境，完善基础设施建设，项目的实施是合理的；本项目建设地材料运输方便，水、电等配套完善，且得到县政府及八盖乡村民大力支持，项目的实施是可行的；管护单位：八盖乡人民政府，后期管护费用由所在乡镇出。</t>
  </si>
  <si>
    <t>住房和城乡建设局</t>
  </si>
  <si>
    <t>1.该项目建设过程中带动群众就业增收20万元左右；项目受益群众275户1331人，其中脱贫户100户431人。2.能够进一步完善八盖乡基础设施建设，规范有序处理农村生活垃圾，保护生态环境。</t>
  </si>
  <si>
    <t>2024年第一批项目，总投资1600万元，2024年安排1211.38万元，2025年计划388.62万元</t>
  </si>
  <si>
    <t>波密县八盖乡雄吉村人居环境整治项目</t>
  </si>
  <si>
    <t>八盖乡雄吉村</t>
  </si>
  <si>
    <t>建设内容：庭院经济45户（以养殖及种植为主）。道路硬化加宽1028㎡，路边盖板边沟327m，两条机耕道185m，土石方工程1项。受益群众：雄吉村45户259人。可行性、必要性：雄吉村作为已建成的高原和美村庄，相对以往有了很大改观，从整体来看，围墙损坏较多，样式杂乱，严重影响农村人居环境，同时部分道路狭窄，影响车辆通行，群众愿意自助退让围墙，拓宽路面，项目的建设将改善八盖乡雄吉村村容村貌，推动乡村人居环境，方便村民的出行起着积极作用。管护单位：八盖乡雄吉村村集体，后期管护费用由村集体出。经营主体：到户项目</t>
  </si>
  <si>
    <t>八盖乡人民政府</t>
  </si>
  <si>
    <t>该项目建设过程中群众投工投劳，带动就业增收预计100余万元，项目受益群众45户260人，其中脱贫户11户44人。</t>
  </si>
  <si>
    <t>波密县倾多镇栋曲村人居环境整治项目</t>
  </si>
  <si>
    <t>倾多镇栋曲村</t>
  </si>
  <si>
    <t>建设内容：栋曲村庭院经济161户（以养殖及种植为主）。可行性、必要性：栋曲村位于波堆桃花谷沿线，客流量较多，作为已建成的高原和美村庄，相对以往公共服务设施有了质的提升，群众逐步意识到发展庭院经济的重要性。该项目的建设将进一步巩固提升倾多镇栋曲村的收入，提高村民生活质量，发展村集体产业起着积极作用。管护单位：倾多镇栋曲村村集体，后期管护费用由村集体出。经营主体：到户项目</t>
  </si>
  <si>
    <t>该项目建设过程中群众投工投劳的同时带动就业增收预计100余万元；项目受益群众161户783人，其中脱贫户56户195人。</t>
  </si>
  <si>
    <t>波密县松宗镇多格村人居环境整治项目</t>
  </si>
  <si>
    <t>松宗镇多格村</t>
  </si>
  <si>
    <t>建设内容：水渠建设1项，修建水渠7000m，蓄水池3座，入户引水管5000m，新建30盏。可行性、必要性：该村庄作为已建成高原和美村庄，拥有丰富的旅游资源，客流量较多，但经常发生小型泥石流等，水质浑浊，在以往的项目建设中因资金问题未完全解决群众需求。项目建成后，解决了农牧民生活用水问题，将提高当地农牧民的生活质量和健康水平，对于后期发展旅游产业起到积极作用。管护单位：松宗镇多格村村集体，后期管护费用由村集体出。</t>
  </si>
  <si>
    <t>松宗镇人民政府</t>
  </si>
  <si>
    <t>.该项目建设过程中带动群众就业增收预计50万元。2.有效改善人畜混居，巩固农村人居环境整治成果。项目受益群众58户316人，其中脱贫户27户139人。</t>
  </si>
  <si>
    <t>波密县康玉乡通堆村人居环境整治项目</t>
  </si>
  <si>
    <t>康玉乡通堆村</t>
  </si>
  <si>
    <t>建设内容：新建325m入户道路硬化，14500m围墙改造（以补贴形式），涉及120户。可行性、必要性：该村基础设施薄弱，路面积水严重，群众出行不便，项目建成后提高村民生活质量，目前场地已具备施工必要的供水、供电、通讯、交通条件。管护单位：康玉乡通堆村村集体，后期管护费用由村集体出。经营主体：到户项目</t>
  </si>
  <si>
    <t>该项目建设过程中群众投工投劳的同时带动就业增收预计100余万元，进一步提升农村人居环境，起到良好的示范带动作用。项目受益群众125户578人，其中脱贫户6户20人。</t>
  </si>
  <si>
    <t>波密县扎木镇卡达村人居环境整治项目</t>
  </si>
  <si>
    <t>扎木镇卡达村</t>
  </si>
  <si>
    <t>建设内容：新建完成3m宽20公分厚C30水泥混凝土入户道路11935㎡、供水管网约6700m及取水口、沉砂池、过滤池、蓄水池及管件阀门改造维修等全部工程量建设。可行性、必要性：该村靠近桃花沟，客流量较大，但群众饮水及农田灌溉困难，部分道路损坏严重。当前场地具备供水条件、供电、通讯、交通条件良好，项目建成后将改善该村基础设施，提高群众生活水平。管护单位：扎木镇卡达村村集体，后期管护费用由村集体出。</t>
  </si>
  <si>
    <t>该项目既解决了群众的饮水问题，提升生产生活水平，又改善农村人居环境，促进旅游业发展。建设过程中又带动群众就业增收预计56万元；项目受益群众96户366人，其中脱贫户10户40人。</t>
  </si>
  <si>
    <t>波密县倾多镇巴康村人居环境整治项目</t>
  </si>
  <si>
    <t>巴康村</t>
  </si>
  <si>
    <t>建设内容：巴康村入户道路，需建造长6km，宽3m的入户道路,涉及73户。为100多亩耕地，修建围栏长3000m高1.8m。更换水管，主管10km、3km分管，外加若干的接头涉及5个自然村100户。水渠灌溉设备，长3000m，宽50公分，高70公分灌溉水渠、4个出水口、三座农桥及其他附属设施工程。总体情况：村庄拥有5个自然村，人口较多，部分自然村基础设施较为薄弱，群众饮水质量不高，经常发生堵塞，同时耕地面积较大，灌溉设施不完善，人畜分离成果不明显。项目建成后，进一步提升全村人居环境，有效解决农牧民生产生活用水问题，大幅提高当地农牧民的生活质量和健康水平。管护单位：倾多镇巴康村村集体，后期管护费用由村集体出。</t>
  </si>
  <si>
    <t>1.该项目完善农田灌溉基础，提高粮食产量，同时进一步完善公共服务设施，改善农村人居环境，提升群众生活的质量和水平。2.建设过程中带动群众就业增收预计200余万元；项目受益群众104户571人，其中脱贫户27户127人。</t>
  </si>
  <si>
    <t>波密县玉普乡阿西村人居环境整治项目</t>
  </si>
  <si>
    <t>玉普乡阿西村</t>
  </si>
  <si>
    <t>建设内容：道路硬化15000㎡，入户道路24000㎡、灌溉水渠3000m，边沟2000m，路灯30盏、农田围栏1500m、人饮工程改造1项，道路附属工程一项，交安工程一项，新建围墙5600m等。可行性及必要性：阿西村位于玉普乡政府所在地及国道318沿线，地理位置优越，十四五期间尚未投资建设，道路基础设施相对不健全，没有形成路网系统，砂石路面较多，村内脏、乱、差，卫生条件及环境条件较差，不符合乡村振兴示范村的要求。项目建成后，能够有效改善农村人居环境，对于后期产业发展奠定良好基础。管护单位：玉普乡阿西村村集体，后期管护费用由村集体出。</t>
  </si>
  <si>
    <t>1.该项目建成后完善农田灌溉基础设施，提高粮食产量，同时完善基础设施，提升了人居环境。2.部分工程量群众投工投劳的同时带动就业增收预计500余万元；项目受益群众94户341人，其中脱贫户9户29人。</t>
  </si>
  <si>
    <t>波密县玉许乡棠木村人居环境整治项目</t>
  </si>
  <si>
    <t>玉许乡棠木村</t>
  </si>
  <si>
    <t>建设内容：主次道路19691.6265㎡，宅间道路8397.183㎡、给水工程1项、路灯30盏等。可行性、必要性：该村靠近桃花沟，客流量较大，十四五期间尚未投资建设，部分道路路面凹凸不平，排水设施不足，群众出行不便。建成后有利于改善村庄环境，提升居民生活水平。管护单位：玉许乡棠木村村集体，后期管护费用由村集体出。</t>
  </si>
  <si>
    <t>该项目建设过程中部分工程量由群众投工投劳，预计带动就业增收预计300余万元，同时进一步改善农村人居环境，提升群众生产生活水平，促进旅游、农牧特色产业发展。项目受益群众75户405人，其中脱贫户29户131人。</t>
  </si>
  <si>
    <t>波密县玉许乡普热村人居环境整治项目</t>
  </si>
  <si>
    <t>玉许乡普热村</t>
  </si>
  <si>
    <t>建设内容：主次道路11940.00㎡，宅间道路㎡，路灯30盏，防洪堤796.3m。可行性、必要性：普热村临近昌都市边坝县，交通规划将打通跨县道路，后期车流量、人流量将大幅提高，该村十四五期间尚未投资建设，基础设施薄弱，群众饮水及农田灌溉困难，部分道路损坏严重。项目建成后将改善该村基础设施，提高群众生活质量。管护单位：玉许乡普热村村集体，后期管护费用由村集体出。</t>
  </si>
  <si>
    <t>该项目建设过程中部分工程量由群众投工投劳，预计带动就业增收预计300余万元，同时进一步改善农村人居环境，提升群众生产生活水平，促进旅游、农牧特色产业发展。项目受益群众69户362人，其中脱贫户13户44。</t>
  </si>
  <si>
    <t>波密县玉许乡亚它村人居环境整治项目</t>
  </si>
  <si>
    <t>玉许乡亚它村</t>
  </si>
  <si>
    <t>建设内容：主次道路硬化32155㎡，宅间道路硬化14125.00㎡、新建给水管网16784m、路灯30盏。可行性、必要性：该村十四五期间尚未投资建设，基础设施相对不健全，没有形成路网系统，砂石路面较多，村庄环境整治工程不足，村内脏、乱、差，卫生条件及环境条件较差，不符合乡村振兴示范村的要求。项目建成后，将有效改善农村人居环境，对推动乡村旅游、产业发展起到积极作用。管护单位：玉许乡亚它村村集体，后期管护费用由村集体出。</t>
  </si>
  <si>
    <t>该项目建设过程中部分工程量由群众投工投劳，预计带动就业增收预计400余万元，同时进一步改善农村人居环境，提升群众生产生活水平，促进旅游、农牧特色产业发展。项目受益群众94户456人，其中脱贫户12户78人。</t>
  </si>
  <si>
    <t>波密县八盖乡日卡村人居环境整治项目</t>
  </si>
  <si>
    <t>八盖乡日卡村</t>
  </si>
  <si>
    <t>建设内容：日卡村土路硬化2660㎡，新建路灯30个，新建挡墙914㎡，给水主管DN110（，给水主管DN110共4000m，消防井9座，入户管DN32共1800m），供水附属设施1项（蓄水池和取水口各1座，背水台5座），梯步52㎡，人行小道180m，盖板水沟27m，人畜分离1项（集中修建，以每户40㎡的牛舍）。总体情况：日卡村作为传统古村落保护区，环境优美，传统建筑较多，客流量大，但道路等基础设施相对不健全，没有形成路网系统，群众卫生环境意识较差，人畜分离成果不明显。项目建成后，有效改善村庄人居环境，完善给排水设施，进一步促进旅游产业发展。管护单位：八盖乡日卡村村集体，后期管护费用由村集体出。</t>
  </si>
  <si>
    <t>该项目既解决群众饮水问题，完善公共服务设施，改善农村人居环境，在建设过程中，部分工程量由群众投工投劳，预计带动就业增收预计600余万元；项目受益群众55户229人，其中脱贫户18户59人。</t>
  </si>
  <si>
    <t>波密县倾多镇热西村人居环境整治项目</t>
  </si>
  <si>
    <t>热西村</t>
  </si>
  <si>
    <t>建设内容：主干道路硬化13815.00㎡、入户路硬化7890.00㎡、边沟1172.00m、挡墙工程1738.00m³、盖板沟工程453.00m、土路肩9850m、管涵工程5座、路灯30盏、土石方工程1项、新建引水管5388m，护栏50m，蓄水池4座及附属设施工程。总体情况：热西村道路破损严重，部分道路存在安全隐患，给排水等配套设施不健全，一定程度上影响群众及学生的生活水平。该项目的建成，进一步完善基础设施，巩固人畜分离成果，改善学校的周边环境，促进本村及周边产业发展。管护单位：倾多镇热西村村集体，后期管护费用由村集体出。</t>
  </si>
  <si>
    <t>该项目既解决群众饮水问题，完善公共服务设施，改善农村人居环境，在建设过程中，部分工程量由群众投工投劳，预计带动就业增收预计400余万元；项目受益群众60户331人，其中脱贫户14户54人。</t>
  </si>
  <si>
    <t>波密县八盖乡竹玉村人居环境整治项目</t>
  </si>
  <si>
    <t>八盖乡竹玉村</t>
  </si>
  <si>
    <t>建设内容：道路硬化2622㎡，新建防洪堤4120㎡，挡墙1016㎡，庭院经济21户、钢架桥1座，盖板水沟35m，网围栏231m，路灯30盏，土石方工程1项。可行性、必要性：该村处于偏远的八盖乡，目前该村基础设施薄弱，道路破损严重，部分路段存在一定的安全隐患，同时扬尘较多，影响村民身体健康。项目建成后，能够有效改善农村人居环境，预防或减少自然灾害的发生。管护单位：八盖乡竹玉村村集体，后期管护费用由村集体出。</t>
  </si>
  <si>
    <t>该项目能够预防或减少自然灾害的发生，有效保障群众的生命财产安全，同时进一步完善基础设施，提升农村人居环境，促进产业发生建设过程中带动群众就业增收预计300余万元；项目受益群众21户137人，其中脱贫户9户32人。</t>
  </si>
  <si>
    <t>波密县古乡松绕村人居环境整治项目</t>
  </si>
  <si>
    <t>古乡松绕村</t>
  </si>
  <si>
    <t>建设内容：混凝土村道（含入户）改造2.98km，三维网植草防护2325㎡，新建φ1.0m钢波纹管涵4道，平面交叉18处，新建波形护栏500m，太阳能路灯30套等。可行性、必要性：该村为旅游村，处于国道318沿线，客流量较大，部分路面凹凸不平及照明不足，群众出行不便。建成后有利于改善村庄环境，提升居民生活水平的需要，有利于促进文旅及休闲农业发展的需要。管护单位：古乡松绕村村集体，后期管护费用由村集体出。</t>
  </si>
  <si>
    <t>该项目建设过程中，部分工程量由群众投工投劳，预计带动就业增收预计300余万元，同时有效改善农村人居环境，提升群众生产生活水平。项目受益群众34户152人，其中脱贫户9户42人。</t>
  </si>
  <si>
    <t>波密县玉许乡林琼村宜居宜业和美村庄建设项目</t>
  </si>
  <si>
    <t>玉许乡林琼村</t>
  </si>
  <si>
    <t>建设内容：新建蓄水池3个、主管管道12km；主次道路硬化17510.094㎡，宅间道路硬化7451.043㎡；围墙建设；主干道、村道路灯30盏、拦河坝3km、灌溉水渠8km等。可行性、必要性：林琼村桃花众多，风景优美，客流量大，道路仍为砂石路，扬尘较多，群众出行不便，饮水及灌溉存在困难，人畜分离效果不明显，影响农村人居环境。场地已具备施工必要的供水、供电、通讯、交通条件，满足施工要求。管护单位：玉许乡林琼村村集体，后期管护费用由村集体出。</t>
  </si>
  <si>
    <t>该项目能够完善基础设施，改善群众饮水，提升人居环境，提高群众生活质量；有效促进旅游产业发展，同时部分工程量由群众投工投劳，预计带动就业增收预计300余万元；项目受益群众116户469人，其中脱贫户21户85人。</t>
  </si>
  <si>
    <t>波密县易贡乡江拉村宜居宜业和美村庄建设项目</t>
  </si>
  <si>
    <t>易贡乡江拉村</t>
  </si>
  <si>
    <t>建设内容：入户道路1500m,主次道路3000m，牛棚改造75户，灌溉水渠3㎞，蓄水池1座，维修管道3.5㎞等。可行性、必要性：江拉村基础设施薄弱，常住人口较多，但道路仍为土路，扬尘较多，群众出行不便，饮水及灌溉存在困难，人畜分离成果不明显，影响农村人居环境。场地已具备施工必要的供水、供电、通讯、交通条件，能够满足施工要求。管护单位：易贡乡江拉村村集体，后期管护费用由村集体出。</t>
  </si>
  <si>
    <t>该项目完善农田灌溉基础设施，改善饮水安全，同时进一步巩固人畜分离成果，提升人居环境，促进旅游产业发展，同时部分工程量由群众投工投劳，预计带动就业增收预计300余万元；项目受益群众80户327人，其中脱贫户5户12人。</t>
  </si>
  <si>
    <t>扶贫贴息贷款</t>
  </si>
  <si>
    <t>建设内容：完成2024年扶贫贷款贴息资金（含利差补贴）
可行性：鼓励村民自主创业，自主创收，促进增收。
必要性：增加收入，保障经济持续，扩大县域经济发展。</t>
  </si>
  <si>
    <t>建设内容：为我县脱贫户、搬迁户、三类人员提供就业、创业补助。可行性：鼓励群众创业，。增加就业岗位，促进群众增收；必要性：扩大群众创业积极性，激发群众外出务工积极性。</t>
  </si>
  <si>
    <t>七、察隅县</t>
  </si>
  <si>
    <t>察隅县</t>
  </si>
  <si>
    <t>察隅县上察隅镇米古村茶叶精加工厂建设项目</t>
  </si>
  <si>
    <t>米古村</t>
  </si>
  <si>
    <t>建设内容：总体给排水工程，含室外给水（DN100钢丝骨架复合管130米、DN50钢丝骨架复合管15米、水表井1座等)、室外消防（DN65镀锌钢管20米、DN100镀锌钢管96米DN200镀锌钢管250米、室外消火栓2座，闸阀及阀门井3座，486m³一体化消防水池水泵房1套等）、室外污水（DN200聚乙烯双壁波纹管101米，DN300钢筋混凝土管3米、Ф700污水检查井13座、GG-2SF钢筋混凝土隔油池1座、5m³/d一体化污水处理设备1套等）及室外雨水（DN300聚乙烯双壁波纹管89米、雨水井5座、雨水口8个等）、土方开挖回填等），总体电气工程，含强电手孔井7座、弱电手孔井4座、6M高太阳能路灯4套、室外彩色摄像机5台及电缆、配管和土方开挖回填等，挡墙工程191m，取水工程，含DN110干管2403m，进水前池1座，闸阀井9座（排气阀井2座、检修间井2座、排泥井2座、进水前池闸阀井1座）
可行性、必要性：目前察隅县精加工厂就1座不能满足整个察隅县茶叶的加工条件，造成产业效益发挥弱的情况，该项目的建设可有效提升察隅县茶叶加工的产量，促进察隅县茶产业链的完整性。
运营主体：察隅县德茗茶业有限责任公司</t>
  </si>
  <si>
    <t>察隅县农业农村局</t>
  </si>
  <si>
    <t>已形成利益联结机制、尽职调查报告</t>
  </si>
  <si>
    <t xml:space="preserve">社会效益：该项目的建设可有效提升察隅县茶叶加工的产量，促进察隅县茶产业链的完整性；
经济效益：该项目开工建设期问可以让当地农牧民参与建设增加收入，预计收入48万元，项目完成后将通过提供就业岗位的方式，建立与农村劳动力的利益联结，茶叶加工厂房出租收益归村集体所有，同时该项目完成建设后对外出租加工厂房每年为村集体增收40万元，由村集体进行分配（重点偏向脱贫人口）该项目受益人数为 42户，158人，其中脱贫户12户52人。
</t>
  </si>
  <si>
    <t>。总投资1700万元，2024年衔接资金列支1300万元，2025年衔接资金计划列支400万元。</t>
  </si>
  <si>
    <t>察隅县2022年本堆村搬迁配套茶叶种植项目</t>
  </si>
  <si>
    <t>本堆村</t>
  </si>
  <si>
    <t>建设内容：购买有机肥157.5t(每亩0.5t),新建蓄水池50m³一座。
可行性、必要性：本堆村已种植茶叶315亩，目前已完成茶苗种植，为了茶苗生长良好，需及时供肥，浇水，修建蓄水池可有效增加灌溉效率，提高茶苗成活率
运营主体：本堆村村集体</t>
  </si>
  <si>
    <t>已形成利益联结机制</t>
  </si>
  <si>
    <t>社会效益：项目完成后将完善本堆村产业设施配套，提高农牧民增收。受益群众60余户，300余人。
经济效益：为搬迁群众增收1000元每年每户。</t>
  </si>
  <si>
    <t>。总投资588.73万元，其中2023年衔接资金中列支446.984万元，2024年衔接资金中列支111.746万元，由于该项目3年管护费75.6万元无法形成支出，2025年计划列支30万元。</t>
  </si>
  <si>
    <t>察隅县下察隅镇拉丁村猕猴桃种植三期项目</t>
  </si>
  <si>
    <t>拉丁村</t>
  </si>
  <si>
    <t>建设内容：购买有机肥599.5t及其他附属设施，田间管理期三年。
可行性、必要性：察隅县下察隅镇拉丁村适宜种植猕猴桃，且察隅县猕猴桃产业种植技术成熟，该项目种植后可为搬迁群众提供产业支撑，促进搬迁群众增收，确保搬迁群众留得住。管理用房：建筑装饰工程55.43㎡,安装工程55.43㎡；1#储藏室：建筑装饰工程292.06㎡，安装工程292.06㎡；2#储藏室：建筑装饰工程292.06㎡，安装工程292.06㎡；水肥一体化用房：建筑装饰工程92.84㎡，安装工程92.84㎡；附属工程：猕猴桃果树43200棵，清表土方160012㎡，平均清表300mm，清表石方106674.71㎡，种植土回（换）填12960m³，猕猴桃搭建立柱21600棵，防草布103680㎡，太阳能诱捕灯29盏，机耕道路(道)12179.54㎡，新建网围栏1805m，1.8mm镀锌铁丝423360m，直径12钢丝146880m，基地简易大门1座，硬化地面3003.69㎡，晒水池900m³，室外给排水工程（阀门井20座，喷头33213个），室外电气工程（强弱电室外管线、手孔井，及土石方等内容）（此部分为24年建设内容）
运营主体：察隅县宗古农业发展有限责任公司</t>
  </si>
  <si>
    <t>察隅县下察隅镇人民政府</t>
  </si>
  <si>
    <t>社会效益：该项目的建设运营，在促进乡村振兴发展，引领当地群众增加经济来源和共同致富等方面发挥积极作用。
经济效益：察隅县下察隅镇拉丁村猕猴桃种植三期项目开工建设期间可以让当地农牧民参与建设增加收入，预计增收42万元，项目完成后,盛果期预计每年为村集体增收50万元（重点偏向脱贫人口）。受益群众89户，343人。其中脱贫户23户101人。</t>
  </si>
  <si>
    <t>。总投资1400万元，2024年衔接资金列支1200万元，2025年衔接资金计划列支200万元。</t>
  </si>
  <si>
    <t>察隅县下察隅镇卡地村搬迁配套猕猴桃种植项目</t>
  </si>
  <si>
    <t>卡地村</t>
  </si>
  <si>
    <t>建设内容：种植猕猴桃700亩，土地整治及改良700亩、购买种苗70000株、撒播有机肥1050吨，立柱及安装、牵拉铁丝，安装网围栏6300m、安装微喷设备700亩、修建蓄水池2座、病虫害防治及追肥、三年管护工作等配套附属设施。
可行性、必要性：察隅县下察隅镇卡地村适宜种植猕猴桃，且察隅县猕猴桃产业种植技术成熟，该项目种植后可为搬迁群众提供产业支撑，促进搬迁群众增收，确保搬迁群众留得住。
运营主体：卡地搬迁村村委会+农户</t>
  </si>
  <si>
    <t xml:space="preserve">社会效益：该项目的建设可有效确保搬迁群众有稳定的产业配套收入，使搬迁群众能留的住。
经济效益：项目开工建设期间可以让当地农牧民参与建设增加收入,预计收入60万元，项目完成后预计每年为村集体增收50万元，由村集体进行分配（重点偏向脱贫人口）。受益群众48户，266人,其中脱贫户44户229人
</t>
  </si>
  <si>
    <t>DB产业配套项目。</t>
  </si>
  <si>
    <t>察隅县上察隅镇布宗村搬迁点茶叶种植项目</t>
  </si>
  <si>
    <t>布宗村</t>
  </si>
  <si>
    <t>建设内容：茶叶种植800亩（金萱200亩540000株，金牡丹300亩810000株，金观音300亩810000株），反光膜116000㎡，防草布432000㎡，有机肥400t，土地清理800亩，场地平整800亩，种植沟开挖17600m³，灌溉主管3000米，沉砂池1项，取水口1项，100m³蓄水池1座，50m³蓄水池1座，铁丝网围栏6000米，太阳能杀虫灯200盏等配套附属设施。
可行性、必要性：察隅县上察隅镇布宗村适宜种植茶叶，有完整的茶产业链，项目完成后将完善布宗村产业设施配套，提高搬迁群众收入。
运营主体：布宗搬迁村村委会+农户</t>
  </si>
  <si>
    <t xml:space="preserve">社会效益：该项目的建设可有效确保搬迁群众有稳定的产业配套收入，使搬迁群众能留的住。
经济效益：项目开工建设期间可以让当地农牧民参与建设增加收入,项目完成后收益由村集体进行分配（重点偏向脱贫人口）。其中脱贫户26户139人
</t>
  </si>
  <si>
    <t>察隅县上察隅镇迟巴村搬迁点茶叶种植项目</t>
  </si>
  <si>
    <t>迟巴村</t>
  </si>
  <si>
    <t>建设内容：茶叶种植800亩（金萱400亩1080000株，金牡丹200亩540000株，金观音200亩540000株），反光膜116000㎡，防草布432000㎡，有机肥400t，土地清理800亩，场地平整800亩，种植沟开挖17600m³，灌溉主管4500米，沉砂池1项，取水口1项，100m³蓄水池1座，50m³蓄水池1座，铁丝网围栏6000米，太阳能杀虫灯200盏等配套附属设施。
可行性、必要性：察隅县上察隅镇迟巴村适宜种植茶叶，有完整的茶产业链，项目完成后将完善迟巴村产业设施配套，提高搬迁群众收入。
运营主体：迟巴搬迁村村委会+农户</t>
  </si>
  <si>
    <t xml:space="preserve">社会效益：该项目的建设可有效确保搬迁群众有稳定的产业配套收入，使搬迁群众能留的住。
经济效益：项目开工建设期间可以让当地农牧民参与建设增加收入,项目完成后收益由村集体进行分配（重点偏向脱贫人口）。其中脱贫户51户168人
</t>
  </si>
  <si>
    <t>察隅县上察隅镇目宗村林下资源种植项目</t>
  </si>
  <si>
    <t>目宗村</t>
  </si>
  <si>
    <t>建设内容：种植200亩白肉灵芝，网围栏3500米，菌包的购买，地表清理，移动式烘房等。
可行性、必要性：发展上察隅镇目宗村村集体经济等产业配套设施是推进乡村振兴的重要举措，灵芝种植将持续推进上察隅镇目宗村经济发展和农牧民增收。上察隅镇目宗村农牧民一直以来有灵芝采摘和销售经验，自然环境适合灵芝种植。24年4月翠兴村种植白肉灵芝280亩，9月份已丰收，预计带动村集体增收25万元。
运营主体：目宗村村集体+农户</t>
  </si>
  <si>
    <t>察隅县上察隅镇人民政府</t>
  </si>
  <si>
    <t>社会效益：该项目实施后，可将特色资源优势转化为经济优势，实现自然资源产业化开发，推进农业产业结构调整，大幅度提高项目区农牧民的直接经济收入。可提高农牧民科学种植水平，起到典型示范、辐射带动作用。同时，满足市场需求，提高人民生活水平，稳定物价。
经济效益：可解决就业岗位，还为当地居民经济增收，产业发展都将起到良好的推动作用，有着明显的经济效益。受益群众54户，197人。</t>
  </si>
  <si>
    <t>察隅县上察隅镇体育村林下资源种植项目</t>
  </si>
  <si>
    <t>体育村</t>
  </si>
  <si>
    <t>建设内容：种植100亩茯苓，菌包、营养袋的购买，地表清理，网围栏等。
可行性、必要性：发展上察隅镇目宗村村集体经济等产业配套设施是推进乡村振兴的重要举措，茯苓种植将持续推进上察隅镇目宗村经济发展和农牧民增收。上察隅镇体育村农牧民一直以来有野生茯苓采摘和销售经验，自然环境适合茯苓栽培。体育村24年9月份种植茯苓100亩，目前茯苓正在生长期，预计25年9月份验收采摘，带动村集体增收7.5万元。
运营主体：体育村村集体+农户</t>
  </si>
  <si>
    <t>社会效益：该项目实施后，可将察隅县的特色资源优势转化为经济优势，实现自然资源产业化开发，推进农业产业结构调整，大幅度提高项目区农牧民的直接经济收入。可提高农牧民科学种植水平，起到典型示范、辐射带动作用。同时，满足市场需求，提高人民生活水平，稳定物价。
经济效益：可解决就业岗位，还为当地居民经济增收，产业发展都将起到良好的推动作用，有着明显的经济效益。受益群众91户，305人。</t>
  </si>
  <si>
    <t>察隅县下察隅镇塔林、嘎堆嘎美等村茯苓种植项目</t>
  </si>
  <si>
    <t>塔林村、嘎堆嘎美村、共同村</t>
  </si>
  <si>
    <t>建设内容：林下种植茯苓260亩（塔林村100亩、嘎堆嘎美村100亩、共同村60亩），含地表清杂、购置菌种、网围栏及其他附属设施
可行性、必要性：下察隅镇气候温和、光照充足、温度适中，适合茯苓生长，林下资源丰富，且农牧民有茯苓种植和销售经验，适合茯苓长期种植和销售。23年9月京都村试种茯苓10亩，24年7月丰收，每亩采挖约3000斤，增收约12万元，24年下察隅镇种植茯苓500亩，目前正在生长期。
运营主体：塔林村、嘎堆嘎美村、共同村村集体+农户</t>
  </si>
  <si>
    <t>经济效益：本项目建成后，可解决就业岗位50-55人，还为当地居民经济增收每年约70万元，产业发展都将起到良好的推动作用，有着明显的社会效益、经济效益，生态效益显著。
社会效益：本项目的实施可将察隅县的特色资源优势转化为经济优势，实现自然资源产业化开发，推进农业产业结构调整，大幅度提高项目区农牧民的直接经济收入。项目实施后，可提高农牧民科学种植水平，起到典型示范、辐射带动作用。同时，满足市场需求，提高人民生活水平，稳定物价。受益户234户972人</t>
  </si>
  <si>
    <t>察隅县下察隅镇日玛村柑橘高标准示范种植项目</t>
  </si>
  <si>
    <t>日玛村</t>
  </si>
  <si>
    <t>建设内容：日玛村高标准示范种植柑橘150亩（种苗16500株）及其附属设施  
可行性、必要性：柑橘适合在温暖湿润的气候条件下生长，日玛村的自然环境条件适合柑橘种植，且附近京都、夏尼村种植柑橘经济效益明显，同时可以带动当地农牧民务工，增加农牧民收入。
运营主体：日玛村村集体+农户</t>
  </si>
  <si>
    <t>社会效益：该项目实施后，可将特色资源优势转化为经济优势，实推进农业产业结构调整，提高项目区群众经济收入。可提高农牧民科学种植水平，起到典型示范、辐射带动作用。
经济效益：可解决就业岗位，还为当地居民经济增收，产业发展都将起到良好的推动作用。受益户79户328人</t>
  </si>
  <si>
    <t>察隅县塔玛村优质牧草种植项目</t>
  </si>
  <si>
    <t>塔玛村</t>
  </si>
  <si>
    <t>建设内容：种植优质牧草80亩，施肥80亩（每亩复合肥1吨，有机肥 0.5吨。）折叠型厢式仓储集装箱房2个，DN110PE管2000米，DN75PE管3000米，网围栏3000米，防牛刺网滚笼3000米，青储饲料机1台，全自动青贮圆捆机1台，分料箱1台，装载机1台，牧草膜250件，牧草网250卷等。
可行性、必要性：目前，下察隅育牛养殖基地正在筹划中，且下察隅有大型藏生猪养殖基地一座。现有牧草不足以扩大养殖规模，需向外采购牧草，且种植的牧草可就近销售给古玉乡，古玉乡近两年大力发展养殖业。塔玛村已开展过牧草试种，长势良好。塔玛村已预留充足土地可以保证该项目顺利实施，本项目的实施有利于促进农牧民增收、进一步完善产业链，促进下察隅镇养殖业健康发展。
运营主体：塔玛村村集体+农户</t>
  </si>
  <si>
    <t xml:space="preserve">社会效益：该项目实施后，合作社可将牧草初步加工为饲料，将极大的提升产品附加值，可为周边昌林养殖场等饲养大户提供优质低价的成品饲料，对促进察隅县养殖业发展及持续推进乡村振兴具有重要意义。
经济效益：该项目开工建设期间可以让当地农牧民参与建设增加收入，项目完成后预计每年为村集体增收6万元，受益群体为塔玛村农牧民。受益户89户344人。
</t>
  </si>
  <si>
    <t>察隅县藏茶加工设备购置项目</t>
  </si>
  <si>
    <t>下察隅镇</t>
  </si>
  <si>
    <t>建设内容：购置藏茶加工设备1套，包括茶叶多用机、振动槽、气化站、烘焙机、电烘箱、揉捻机、晾晒机、剪梗机等，年产藏茶200吨以上。
可行性、必要性：目前下察隅镇优质茶青采摘后还剩余较多一般品种茶青，可以为藏茶加工提供充足的原材料。且下察隅镇已建有绿茶、红茶等加工厂，拥有成熟的茶青采摘、茶叶加工经验。但缺少藏茶加工厂，无法对藏茶叶进行深加工，不能满足周边农牧民的需要，该项目的建设，可提高一般品质茶青的采摘，增加群众收入，有效提升察隅县藏茶产量，促进察隅县茶产业链的完整性。同时满足本地群众藏茶需求。
运营主体：下察隅镇人民政府</t>
  </si>
  <si>
    <t>社会效益：项目实施后，有利于解决茶青利用率，有效提升察隅县茶叶加工的产量，促进察隅县茶产业链的完整性，
经济效益：该项目开工建设期间可以让当地农牧民参与建设增加收入。</t>
  </si>
  <si>
    <t>察隅县竹瓦根镇嘎达村养殖场提升改造项目</t>
  </si>
  <si>
    <t>嘎达村</t>
  </si>
  <si>
    <t>建设内容：新建草料仓库195.64㎡ ，新建饲料棚157.04㎡， 新建围栏200m，消毒池，透水砖铺装400㎡ ，新建道路200m，电气工程，给排水工程，设备及工器具购置。 
可行性、必要性：目前察隅县牦牛育肥出栏率低，鲜肉价格高、保供能力弱，满足不了现有市场质优价廉的需求，原有的养殖场规模较小，设施不够完善，满足不了养殖需求。该项目的建设可以有效提升对饲草的深加工，确保养殖场健康规模发展。
运营主体：嘎达村村集体+农户</t>
  </si>
  <si>
    <t>察隅县竹瓦根镇人民政府</t>
  </si>
  <si>
    <t>社会效益：该项目建成后，可有效缓解牲畜养殖的饲草供应压力，确保种养殖健康发展，为后期形成种养殖产业链提供重要保障。
经济效益：该项目开工建设期间可以让当地农牧民参与建设增加收入。受益户19户103人</t>
  </si>
  <si>
    <t>察隅县下察隅镇洞冲粮油加工厂提升改造项目</t>
  </si>
  <si>
    <t>洞冲村</t>
  </si>
  <si>
    <t>建设内容：新建仓储包装车间300㎡、场地硬化1200㎡（含包装车间硬化300㎡）、厂房内部装修等
可行性、必要性：洞冲村稻米、饲料资源丰富，但原有的加工厂规模较小，不足以支撑对原料和粮油的深加工，该项目的实施可以提高加工厂利用率和处理能力，也可以进一步提升原料的市场价值，带来更高的经济收益。
运营主体：洞冲村村集体+农户</t>
  </si>
  <si>
    <t>社会效益：项目完成后将完善洞冲村产业设施配套，提高加工厂生产能力，增加农牧民收入。
经济效益：该项目开工建设期间可以让当地农牧民参与建设增加收入，受益户23户94人。</t>
  </si>
  <si>
    <t>察隅县古拉乡日托村饲草料种植基地建设项目</t>
  </si>
  <si>
    <t>日托村</t>
  </si>
  <si>
    <t>建设内容：种植紫花苜蓿草200亩，种子6000斤；有机肥20袋，二铵30袋，尿素20袋，钾肥20袋，耕地机、大型拖拉机等设备，网围栏3000米，土地平整等。
可行性、必要性：日托村为25年宜居宜业和美村庄，完善的产业配套设施是实现乡村振兴的基础，且日托村养殖业规模扩大，现有饲草料供不应求，故需要种植饲草，缓解饲料压力，且种植饲草料，可以增加村民赚钱渠道，带来长久的经济效益。
运营主体：日托村村委会+农户</t>
  </si>
  <si>
    <t>察隅县古拉乡人民政府</t>
  </si>
  <si>
    <t xml:space="preserve">社会效益：该项目的建设可有效确保当地群众有稳定的产业配套收入。
经济效益：预计每亩鲜草产量达3000斤以上，产量约达60万斤，每斤按0.6元计算，实现年产值达约36万元。建设期间可以让当地农牧民参与建设增加收入,项目完成后预计每年为村集体增收36万元，由村集体进行分配（重点偏向脱贫人口）。受益群众19户，90人
</t>
  </si>
  <si>
    <t>察隅县上察隅镇岗藏村林下资源种植项目</t>
  </si>
  <si>
    <t>岗藏村</t>
  </si>
  <si>
    <t>建设内容：林下资源种植80亩白肉灵芝，网围栏，菌包的购买，地表清理，移动式烘房，标识牌等。
可行性、必要性：发展上察隅镇岗藏村村集体经济等产业配套设施是推进乡村振兴的重要举措，灵芝种植将持续推进上察隅镇岗藏村经济发展和农村牧民增收。上察隅镇岗藏村农牧民一直以来有灵芝采摘和销售经验，自然环境适合灵芝种植。
运营主体：岗藏村村集体+农户</t>
  </si>
  <si>
    <t>社会效益：将察隅县的特色资源优势转化为经济优势，实现自然资源产业化开发，推进农业产业结构调整，大幅度提高项目区农牧民的直接经济收入。可提高农牧民科学种植水平，起到典型示范、辐射带动作用。同时，满足市场需求，提高人民生活水平，稳定物价。
经济效益：可解决就业岗位，还为当地居民经济增收，产业发展都将起到良好的推动作用，有着明显的经济效益。受益群众59户333人。</t>
  </si>
  <si>
    <t>察隅县农副土特产品加工厂建设项目</t>
  </si>
  <si>
    <t>学尼村</t>
  </si>
  <si>
    <t>建设内容：生产加工（重点对有机稻谷、鸡爪谷、荞麦、玉米等农作物进行加工）及包装车间193.2m²，原料仓库115.2m²，成品仓库144m²，附属工程硬化面积397.26m²，绿化面积200m²，挖填方1项.设备采购：条形真空包装设备2台、粉碎机2台、3T叉车1台、托盘100个等
可行性、必要性：察隅县玉米、水稻资源丰富，为土特产品加工厂提供了原料支撑。目前，察隅县缺少土特产品加工厂，无法将土特产品转化为更具有竞争力和附加值的产品，导致土特产品利用率不高，该项目建成后，可以将当地特色资源加工、包装为更精美的产品，增加当地经济收入，带动群众增收。
运营主体：察隅县国有资产经营有限公司</t>
  </si>
  <si>
    <t>察隅县政府国资委</t>
  </si>
  <si>
    <t>社会效益：通过农产品深加工，提高农产品附加值，从而增加农民的经济收益。鼓励农户参与到加工环节中来，例如提供原材料、参与部分生产过程等，形成利益共享机制。
经济效益：提供就业机会：项目建成后可以为当地居民提供大量的就业岗位，促进就业率提升。受益群众64户385人</t>
  </si>
  <si>
    <t>察隅县古玉乡然乌学村、罗马村农田灌溉建设项目</t>
  </si>
  <si>
    <t>然乌学村、罗马村</t>
  </si>
  <si>
    <t>建设内容：然乌学村：新建400*400钢筋混凝土水渠8167.75米，新建500*500钢筋混凝土水渠1717.71米，DN200PE管300米，400*400分水口275座，500*500分水口60座，取水口1座；罗马村：新建500*500钢筋混凝土水渠1235米，500*500分水口10座，取水口1座。
可行性、必要性：能够为然乌学村农业增产增收提供重要保障，罗马村现有水渠因年久失修，水渠渗水和破损严重，农田灌溉的效能大打折扣，修建新水渠是非常必要的。罗马村罗马组有50户206人，约400亩耕地，水渠建成后将有效提升400亩地灌溉效率，为老百姓生产生活提供便利，还可为农作物增产增量提供帮助。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</si>
  <si>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社会效益：项目建成后，有利于种植结构调整与复种指数提高，从多方面提高村内综合生产能力和土地产出率，调动农民种粮的积极性。
经济效益：增加农民的种地收益。受益群众112户，558人</t>
  </si>
  <si>
    <t>察隅县下察隅镇洞冲村防洪排水沟修建项目</t>
  </si>
  <si>
    <t>建设内容：新建1m*0.5m,长800m的排水沟
可行性、必要性：雨季降水量大，排水沟排量小，容易冲刷到路面，影响交通。项目建成后可以有效提高排水量，防止雨水淤积路面。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</si>
  <si>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社会效益：项目建成后，可以有效提高防洪排水能力，减少雨季积水情况，改善村民居住和出行环境，便利群众生活出行。
经济效益：改善雨季积水情况，促进经济发展。受益群众23户，94人</t>
  </si>
  <si>
    <t>察隅县竹瓦根镇巴嘎村新建水渠挡水墙项目</t>
  </si>
  <si>
    <t>巴嘎村</t>
  </si>
  <si>
    <t>建设内容：新建2m高毛石混凝土挡水墙220米，新建0.4m*0.4m水渠95米
可行性、必要性：夏季雨水充沛期时存在淹没农田现象，枯水期时存在农田灌溉水不足，水源不满足灌溉使用、水渠不够等情况，该项目的建设可有效改善灌溉条件、提高灌溉效率、增加灌溉面积，防止部分农田淹没。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</si>
  <si>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社会效益：项目建成后，可有效提高水源利用和耕地灌溉效率，提高群众生产生活水平。
经济效益：提高45亩农田利用率，增加群众收入。受益群众41户，164人</t>
  </si>
  <si>
    <t>察隅县上察隅镇桑巴亚中村钢架桥项目</t>
  </si>
  <si>
    <t>桑巴亚中村</t>
  </si>
  <si>
    <t xml:space="preserve">建设内容：新建桥墩300m³，钢桥迁移8km。
可行性、必要性：桑巴亚中村高山绵羊养殖基地和部分群众耕地位于桑巴组往东南方向2公里处，中间需跨河沟，目前只有村内自行修建的简易木桥，近几年雨季涨水期多次冲毁木桥，严重影响本村群众生产和养殖基地正常运行，通过拆移钢架桥有效解决群众日常生产和集体经济发展。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
</t>
  </si>
  <si>
    <t>本项目建成后，有效解决本村群众日常生产和村集体经济发展存在的实际困难，从而提升群众的获得感和幸福感。受益群众42户192人</t>
  </si>
  <si>
    <t>察隅县上察隅镇仕中、古巴等村农田灌溉建设项目</t>
  </si>
  <si>
    <t>仕中村、古巴村、松林村</t>
  </si>
  <si>
    <t xml:space="preserve">建设内容：仕中村毕巴组新建400X400钢筋混凝土水渠2454米，400x400分水口35座，新建蓄水池3座，取水口4座，古巴村古巴组新建800X600钢筋混凝土水渠2568米，新建400X400钢筋混凝土水渠1300米，400x400分水口60座，新建蓄水池1座，取水口1座；松林村新建30*30钢筋砼水渠230米。
可行性、必要性：三个村现有部分水田因缺少灌溉水渠，导致无法种植水稻，该项目实施能有效提解决本村群众种植水稻的需求，并进一步提高粮食产量和经济效益。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
</t>
  </si>
  <si>
    <t>该项目建成后可有效提升三个村群众水田灌溉困难，并进一步提高粮食产量和经济效益。受益群众85户298人</t>
  </si>
  <si>
    <t>察隅县下察隅镇嘎腰片区、自更等村灌溉设施修建项目</t>
  </si>
  <si>
    <t>嘎腰片区、自更、松古、沙琼、日玛</t>
  </si>
  <si>
    <t>建设内容：沙琼村：新建水渠789.21米，新建DN500钢筋砼管（C25砼包封）4米，新建八字口1座；日玛村：新建水渠16米（50*60砼明沟），新建52米高取水口1座；竹尼村：新建水渠2612.42米，新建DN600钢筋砼管14米；
嘎腰村：新建水渠148米，新建DN600钢筋砼管3米，新建DN400焊接钢管24米，新建管道支墩（均高2m）5座，新建水渠30米，新建沟盖板30米（1m*0.6m）；宗古村：新建水渠1165米。松古村：新建水渠559.35米（50*40砼明沟），新建DN500钢筋砼管（C25砼包封）10米；自更村：新建DN160PE管（PN1.6，含保温）390.80米，新建取水口2座，新建过滤池2座，新建钢丝绳吊管54米（含基础、过河牵绳措施），预留DN150管道吊架15套，新建水渠2253米（30*30砼明沟），新建水渠2759米（40*40砼明沟），新建盖板沟24米（40*40钢筋砼盖板沟），新建DN300钢筋砼管（C25砼包封）4米。
可行性、必要性：目前下察隅镇存在水源不满足灌溉使用、水渠不够等情况，该项目的建设可有效改善下察隅镇灌溉条件、提高灌溉效率、增加灌溉面积。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</si>
  <si>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社会效益：项目建成后，可有效提高水源利用和耕地灌溉效率，提高群众生产生活水平。
经济效益：促进农作物增产，农牧民增收。受益群众423户，1734人</t>
  </si>
  <si>
    <t>察隅县下察隅镇扎巴村灌溉水渠维修项目</t>
  </si>
  <si>
    <t>扎巴村</t>
  </si>
  <si>
    <t xml:space="preserve">建设内容：新建500*500钢筋混凝土水渠428米，500*500水渠维修1400米，新建取水口1座
可行性、必要性：目前下察隅镇存在水源不满足灌溉使用、水渠不够等情况，该项目的建设可有效改善下察隅镇灌溉条件、提高灌溉效率、增加灌溉面积。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
</t>
  </si>
  <si>
    <t>社会效益：项目建成后，可有效提高水源利用和耕地灌溉效率，提高群众生产生活水平。
经济效益：促进农作物增产，农牧民增收。受益群众57户，247人</t>
  </si>
  <si>
    <t>林芝市察隅县上察隅镇迟巴村仲萨组危桥改造工程</t>
  </si>
  <si>
    <t xml:space="preserve">建设内容：本次新建桥梁一座全长113米，上部构造拟采用3×35m预应力混凝土T梁，T梁梁高为2.0m，翼缘板宽度为0.8m，翼缘板端部厚度为20cm，根部为27cm，T梁梁肋厚度为32cm。下部结构桥墩采用柱式墩，尺寸采用2.0m+2.2m，桩基采用摩擦桩。桥台设计为柱式桥台，沿道路设计线长度3.5m，两侧均设置耳墙。桥台台帽高度为1.6m，纵向宽度2.0，设2根直径1.8m桩基础，桩基础按摩擦桩设计。
可行性、必要性：本项目建成后将进一步完善区域内的路网结构，实现规划功能，与现有道路形成完善的路网，使片区有效的与周边道路系统全方位高效衔接。此外，本项目的建设亦能缓解项目区域周边道路交通压力，同时为区域内部联系提供便利条件，为区域的规划发展提供坚实的基础。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
</t>
  </si>
  <si>
    <t>察隅县交通运输局</t>
  </si>
  <si>
    <t xml:space="preserve">社会效益：仲萨组现有人口22人，迟巴村现有人口182人，现有桥梁于1980年左右修建，既有桥梁为破损铁索桥，该悬索桥为半永久性桥梁，现有桥梁为危桥禁止通行车辆。新建桥梁是连系河道两岸的重要通道，主要服务于河道两岸的居民交通往来，迟巴村村民需要通过桥梁去山上采集药草之类，仲萨组村民需要通过桥梁外界出行。
</t>
  </si>
  <si>
    <t>察隅县察瓦龙乡邓许村雄组吊桥维修项目</t>
  </si>
  <si>
    <t>邓许村</t>
  </si>
  <si>
    <t>建设内容：对该村雄组吊桥进行维修加固，采购主缆钢丝绳560米（Φ24镀锌钢芯钢丝绳），钢丝绳卡及夹板90套（Φ45镀锌钢丝绳卡），吊杆及中间护栏加高杆396米（Φ16圆钢），钢横梁44根（100x3.5x2300镀锌矩形管），钢纵梁985米（100x50x2.5镀锌矩形管)，钢桥面板197㎡，钢丝绳护栏270㎡，抗风系及护栏钢丝绳822kg，钢构件及五金件440kg，主锚碇加固C25片石混凝土（长4m*宽2m*高2m）32m³。
可行性、必要性：目前邓许村雄组现有通村桥梁为吊桥，修建时间较长，存在很大的安全隐患，给群众出行带来诸多不便。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</si>
  <si>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社会效益：该项目完成后进一步改善该村群众出行条件，保障人民群众生命财产安全。受益群众56户，248人。</t>
  </si>
  <si>
    <t>察隅县古玉乡古井、博学等村灌溉水渠改造提升项目</t>
  </si>
  <si>
    <t>古井村、博学村、巴依村、玉和村</t>
  </si>
  <si>
    <t>建设内容：古井村：新建500*500钢筋混凝土水渠2200米，DN200PE管2200米，500*500分水口5座，取水口1座，蓄水池1座；博学村：新建500*500钢筋混凝土水渠685米，DN200PE管300米，500*500分水口3座，取水口1座，蓄水池1座；巴依村;新建400*400钢筋混凝土水渠1235米，400*400分水口25座，取水口1座；玉和村：新建500*500钢筋混凝土水渠5200米，500*500分水口10座，取水口1座
可行性、必要性：现有水渠多处损坏，农忙灌溉时出现渗水、漏水，灌溉效率大大降低。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</si>
  <si>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 xml:space="preserve">该项目的实施可解决群众农田灌溉问题，可确保粮食灌溉效率，增加粮食产量.受益群众405户1811人
</t>
  </si>
  <si>
    <t>察隅县古拉乡觉布如村道路硬化项目</t>
  </si>
  <si>
    <t>觉布如村</t>
  </si>
  <si>
    <t>建设内容：新建硬化路面2150.25平方米，新建均高5m浆砌石挡墙38米，新建Gr-B-2C波形护栏38米，新建DN800钢筋砼管（C20包封）5米。
可行性、必要性：目前觉布如村基础设施完善程度不够，群众部分村内主干道出行道路仍为土路，给群众生产生活带来诸多不便；现有村主干道部分段较为危险，需增设防护栏。完善村庄基础公共设施，提高了整个村庄的村容村貌，改善了此路段群众出行条件，进一步提高群众幸福感、获得感。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</si>
  <si>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社会效益：该项目完成后进一步改善该村人居环境，解决群众出行困难、美化村庄，提高群众生产生活水平。
经济效益：通过基础设施提升改造，改善生产生活水平，促进经济发展。受益群众53户261人</t>
  </si>
  <si>
    <t>察隅县古玉乡博学村、然乌学村人饮维修项目</t>
  </si>
  <si>
    <t>博学村、然乌学村</t>
  </si>
  <si>
    <t>建设内容：博学村：新建沉沙池1座，消毒池1座，PE110管3800米，然乌学村：新建净水池1座，取水口1座，PE110管3500米，PE75管3800米
可行性、必要性：该项目的实施能够有效提升村内饮水安全的供水保证率，提高群众生活质量。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</si>
  <si>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社会效益：该项目的实施可以有效提升两个村的冬季用水保证率，提高群众的获得感和幸福感。
经济效益：提高村内居民生产能力和生活质量，有效促进农村经济发展。减少因饮水安全等问题引起的疾病等，节约医疗成本。受益群众237户，1167人</t>
  </si>
  <si>
    <t>察隅县古玉乡罗马村道路及边沟维修项目</t>
  </si>
  <si>
    <t>罗马村</t>
  </si>
  <si>
    <t>建设内容：新建道路2800㎡，新建40*40排水边沟800米。
可行性、必要性：近几年，罗马村村内各类项目和排污管道铺设的实施，使现有的村内主干道及边沟破损严重，群众出行较为不便，同时影响村容村貌。该项目的实施能够为村内群众出行提供必要的道路安全及畅通保障，能够改善村内人居环境和村庄整洁度。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</si>
  <si>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社会效益：该项目建成后为村内群众出行提供安全畅通的道路保障，还能有效改善村容村貌，使村庄道路变得干净平坦，村内环境整洁美丽，群众幸福感、获得感增强。
经济效益：为村里经济发展提供便利，较好的交通环境同时能够提升农业等发展。受益群众58户，244人</t>
  </si>
  <si>
    <t>察隅县上察隅镇古巴村农村饮水维修养护工程</t>
  </si>
  <si>
    <t>古巴村</t>
  </si>
  <si>
    <t>建设内容：新建取水口1座，管道DN110PE管3.32km，配套建筑物6座，其中泄水闸阀井1座，排气闸阀井3座，减压池1座，吊索桥（180m）1座
可行性、必要性：该项目可进一步提升古巴村村民生活饮用水质量，为区域经济发展提供有力保障。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</si>
  <si>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察隅县水利局</t>
  </si>
  <si>
    <t>社会效益：项目建成后，可有效提高水源利用和耕地灌溉效率，提高群众生产生活水平。
经济效益：进一步带动上察隅镇就近就业，提高群众收入。受益群众47户，154人</t>
  </si>
  <si>
    <t>察隅县察瓦龙乡格德村人饮管道新建项目</t>
  </si>
  <si>
    <t>格德村</t>
  </si>
  <si>
    <t>建设内容：新建DN110钢丝骨架管1427米，新建100m³蓄水池2座，新建闸阀井、排泥井25座，土石方工程1项
可能性、必要性：格德村麻号组生活饮水源在康然村，水源地距离偏远，村民日常用水时会出现水压低、水流小，甚至白天没水等问题，严重影响群众正常生产生活用水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</si>
  <si>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社会效益：解决格德村47户200人用水问题，保障村民用水安全</t>
  </si>
  <si>
    <t>察隅县察瓦龙乡瓦布村供水提升项目</t>
  </si>
  <si>
    <t>瓦布村</t>
  </si>
  <si>
    <t xml:space="preserve">建设内容：新建人饮管道17072米，新建减压池6座，新建100m³蓄水池3座，新建跨河饮水段工程1项，新建集水池1项，新建施工便道15000㎡
可行性、必要性：项目场址市政设施比较健全，政策良好，各项建设条件均满足项目建设所需，故该项目的建设是可行的：本项目的实施可以促进经济发展，提高瓦布村人民生活水平的需要，可大大改善群众的卫生条件，从而减少疾病，节省开支，提高身体素质。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
</t>
  </si>
  <si>
    <t>社会效益：该通过提供更稳定、清洁的饮用水源，可以显著提高当地居民的生活质量，减少因水质问题引发的疾病。项目的实施过程需要社区成员的合作与参与，这有助于加强社区内部的联系和合作精神。
经济效益：随着饮用水质量的提高，因水污染导致的疾病减少，从而降低了医疗保健成本；改善农村居民生活环境，提高农牧民的幸福感。稳定的供水系统能够支持农业灌溉，提高农作物产量，增加农民收入。项目在建设过程中需要大量的人力物力和建材消耗，因此，当地居民可以参与项目建设，促进就业，增加居民收入，产生经济效益。同时，建材的消耗必将带动建材市场的活跃，促进建材行业的发展，增加当地经济收入，带动经济发展。受益群众55户，242人。</t>
  </si>
  <si>
    <t>察隅县下察隅镇塔林村饮水维修改造工程</t>
  </si>
  <si>
    <t>塔林村</t>
  </si>
  <si>
    <t>建设内容：新建DN110管道2.5km，新建蓄水池1座，沉砂池1座，改造供水管网2km等。
可行性、必要性：项目建成后可改善提升94户407人饮水安全。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</si>
  <si>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 xml:space="preserve">社会效益：项目建成后可改善提升94户407人饮水安全。
经济效益：进一步带动下察隅镇就近就业，提高群众收入。受益群众94户407人
            </t>
  </si>
  <si>
    <t>察隅县2025年农村饮水维修养护工程</t>
  </si>
  <si>
    <t>俄玉村、觉布如村、然乌学村、博学村、空档村、目宗村、关龙村等</t>
  </si>
  <si>
    <t>建设内容：俄玉村新建蓄水池1座，觉布如村改造取水口1处，维修改造DN110管道1.5公里；然乌学、博学、空档、目宗、关龙等村新建取水口1座等。                                 
可行性、必要性：目前察隅县水质含泥沙杂质较多，该项目的实施可有效改善饮水安全。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</si>
  <si>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社会效益：全力保障察隅县农牧区群众饮水安全，最大程度消除水毁、年久失修等存在问题短板。 
经济效益：进一步带动当地群众就近就业，提高群众收入。</t>
  </si>
  <si>
    <t>察隅县古玉乡巴依村、玉和村人饮提升改造项目</t>
  </si>
  <si>
    <t>巴依村、玉和村</t>
  </si>
  <si>
    <t>建设内容：新建PE75饮水管道1684m（巴依村典东组684m、玉和村沙参组1000m，埋地1m）
可行性、必要性：现有水管年久失修，接口渗水，经常性出现季节性缺水问题。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</si>
  <si>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该项目的实施可改善群众饮水条件，提升群众幸福感、获得感。受益群众147户648人</t>
  </si>
  <si>
    <t>察隅县下察隅镇日玛村村道提升改造项目</t>
  </si>
  <si>
    <t>建设内容：新建道路4935㎡，新建400*300盖板雨水沟1021米
可行性、必要性：日玛村主干道破损严重，每遇大雨天气，道路泥泞，群众行路难，车辆出行不便，为了彻底解决该村群众行路难、发展难等问题，方便群众生产生活。项目的实施将加快推进美丽乡村的建设，完善村庄基础公共设施，提高了整个村庄的村容村貌，改善了群众出行条件，进一步提高群众幸福感、获得感。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</si>
  <si>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社会效益：该项目完成后进一步改善该村人居环境，解决群众出行困难和脏乱差现象，提高群众生产生活水平。
经济效益：通过基础设施提升改造，改善生产生活水平，促进经济发展。受益群众78户，324人.</t>
  </si>
  <si>
    <t>察隅县下察隅镇扎巴村村道提升改造项目</t>
  </si>
  <si>
    <t>建设内容：新建混凝土道路18520㎡，新建300*400雨水盖板沟4000米，新建涵洞30米
可行性、必要性：扎巴村主干道破损严重，每遇大雨天气，道路泥泞，群众行路难，车辆出行不便，为了彻底解决该村群众行路难、发展难等问题，方便群众生产生活。项目的实施将加快推进美丽乡村的建设，完善村庄基础公共设施，提高了整个村庄的村容村貌，改善了群众出行条件，进一步提高群众幸福感、获得感。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</si>
  <si>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社会效益：该项目完成后进一步改善该村人居环境，解决群众出行困难和脏乱差现象，提高群众生产生活水平。
经济效益：通过基础设施提升改造，改善生产生活水平，促进经济发展。受益群众56户，247人。</t>
  </si>
  <si>
    <t>察隅县竹瓦根镇桑久村、扎嘎村、空档村、扎拉村基础设施补短板项目</t>
  </si>
  <si>
    <t>扎嘎村、扎拉村、空档村、桑久村</t>
  </si>
  <si>
    <t>建设内容：扎嘎村：土方工程，含土方开挖:1224.75m³、回填:30.27m³、余方弃置1194.48m³，盖板渠400*600㎜535m，道路工程3335㎡，管网工程，含新建混凝土检查井16座、混凝土化粪池1座及管网工程等；照明工程，含路灯维修，迁移电杆；扎拉村地质灾害搬迁九户：土方工程，含土方开挖493m³、回填16m³、余方弃置447m³，盖板沟400*600㎜219m，道路工程914㎡，路边石438m，挡墙工程85.91m³，管网工程，含包含新建混凝土检查井23座、检查井加固11座及管网工程等，照明工程，含包含新建14根6m高单臂太阳能路灯、砖砌电池箱14套、路灯维修等；扎拉村永孜拉卡组：土方工程，含土方开挖:1894.19m³、回填:603.21m³、余方弃置:1290.98m³，盖板渠400*600㎜685.5m，道路工程5263㎡，挡墙工程32.26m³；扎拉村扎拉组及扎拉村阿森组：道路工程2265㎡；扎拉村地块：挡墙工程541.1m³；空挡村然巴组：道路工程1807㎡；照明工程，含48根路灯维修，桑久村搬迁组：管网工程，含包含新建混凝土检查井36座、混凝土跌水井2座、混凝土化粪池1座、道路破除和恢复、10t/d生物模块1套、太阳能光伏板成套设备1套、调节池1座、高效生物净化池1座及管网工程等；桑久村日嘎组饮水：给水工程，含包含新建沉砂池2座、钢筋混凝土排气井2座、钢筋混凝土阀门井35座、砖砌排泥井3座、背水台22座、30m³高位水池2座、浆砌石水源集水池2座及管网工程等；桑久村桑久组：道路工程414㎡，挡墙工程471.15m³，桑久村加饶组：管网工程，含包含新建混凝土跌水井3座、混凝土检查井8座及管网工程等，照明工程，含包含新建10根6m高单臂太阳能路灯、砖砌蓄电池箱10套等；桑久村珠巴村：道路工程1075㎡等。
可行性、必要性：目前上述村庄基础设施完善程度不够，出现破损，需维修、新建及更换一批设施，项目建设后便于农牧民出行及提升村容村貌。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</si>
  <si>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社会效益：该项目完成后进一步改善该村人居环境，解决群众出行困难和脏乱差现象，提高群众生产生活水平。受益群众474户，1891人。其中脱贫户113户450人。</t>
  </si>
  <si>
    <t>总投资1218.37万元，2024年列支413.11万元，2025年计划安排805.26万元。</t>
  </si>
  <si>
    <t>察隅县上察隅镇翠兴、仕中、本堆村基础设施提升改造项目</t>
  </si>
  <si>
    <t>翠兴村、本堆村、仕中村</t>
  </si>
  <si>
    <t xml:space="preserve">建设内容：本堆村：U型水渠387.44米，给水工程1项（DN25 聚乙烯 (P上）管 590 米 ， DN40 聚乙烯 (PE) 管 2950 木， DN50 聚乙烯 (PE)管 6050 米，水表井 3 个，阀门井 28 座， 蓄水池 3 座，重建道路 910 平方米，土石方等）；翠兴村（然尼组）：给水工程1项（DN25 聚乙烯 (PE) 管 150 米， DN32 聚乙烯 (PE) 管 120 米， DN40 聚乙烯 (PE)管 370 米 ， DN50 聚乙烯 (PE) 管 1680米， 水表井 1 座， 阀门井 8 座， 道路破除修复 262 平方米， 蓄水池维修改造 1 座， 土石方等）；翠兴村（翠兴组）：给水工程1项（DN25 聚乙烯 (PE) 管 500 米 ， DN32 聚乙烯 (PE) 管 2250 米 ， DN10 聚乙烯 (PE)管 1380 米 ， DN50 聚乙烯 (PE) 管 1380术 DN80 聚乙烯 (PE) 管 2190 米 ， 水表井2座，阀门井23座，蓄水池2座，重建道路1794㎡，土石方等）；
可行性、必要性：翠兴村夏季水质较差，冬季水管内结冰，无法取水；本堆村村民自建饮水系统破损严重，夏季水质差，17户57人饮水及330亩农田灌溉存在问题；仕仲村，毕巴组和仕中组共计38户：庭院围墙改造、人畜隔离，（其中仕中组：7户配套电力设施更换26根木质电杆）。项目建设后有效解决饮水水质、冬季饮水问题及农田灌溉问题，提升改善人居环境，更换电力设施有助于安全用电。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
</t>
  </si>
  <si>
    <t>该项目完成后进一步改善该村人居环境，解决群众出行困难和脏乱差现象，提高群众生产生活水平。受益群众218户883人</t>
  </si>
  <si>
    <t>察隅县察瓦龙乡学巴村机耕道建设项目</t>
  </si>
  <si>
    <t>学巴村</t>
  </si>
  <si>
    <t>建设内容：1#挡墙72m，1#机耕道109m，2#挡墙110m，2#机耕道110m，箱涵2座，3#机耕道10m，3#挡墙510m，重建0.4*0.4渠道8m等。
可行性、必要性：学巴村原有机耕道长时间风吹雨淋，机械碾压，加之年久失修，导致路面不平，水坑满地，给道路的通畅带来极大地不便，容易导致事故发生。项目建成后解决了小型农机无法到达现场的问题。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</si>
  <si>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察隅县察瓦龙乡人民政府</t>
  </si>
  <si>
    <t>该项目完成后使得大型农业机械能够直达田间地头，提高了农业生产效率，降低了生产成本。同时，机耕道的建设改善了农村的交通条件，使得农产品能够更快捷地运输到市场，增加了农民的收入。受益群众43户230人。</t>
  </si>
  <si>
    <t>察隅县察瓦龙乡左布村基础设施提升项目</t>
  </si>
  <si>
    <t>左布村</t>
  </si>
  <si>
    <t>建设内容：新建灌溉支渠3015米，新建实体围墙1015米，新建3m高挡墙+围墙70米，灌溉渠盖板1015米，入户道路硬化1270.82㎡，路灯24盏，集中排污工程1项，公厕23.68㎡，新建垃圾池2座，
可行性、必要性：目前左布村基础设施修建年限已久，存在破损，且污水管网未全覆盖，该项目的建设可有效改善农牧民出行条件，提升左布村整村的村容村貌，整体提高农牧民生活幸福感，有利于民族团结，同时新建排污工程可有效提升左布村村内环境，提高农牧民生产生活环境，同时促进农牧民增收。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</si>
  <si>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该项目完成后进一步改善该村人居环境，解决脏乱差现象，提高群众生产生活水平。受益群众19户81人</t>
  </si>
  <si>
    <t>察隅县察瓦龙乡珠拉村基础设施提升项目</t>
  </si>
  <si>
    <t>珠拉村</t>
  </si>
  <si>
    <t>建设内容：场地硬化430.1㎡，场地平整955.36㎡，新建灌溉支渠57米，新建围墙234米，给水工程（拉中组）1项（DN100PE管6970m，Φ1200阀门井10座），排水工程（拉中组）1项（DN300HDPE双壁波纹管2230m，成品Φ700污水检查井44座,钢筋混凝土化粪池25m³1座,DN200硬聚氯乙烯管210m），给排水工程（珠学组）1项（DN100PE管2015m,，DN300HDPE双壁波纹管 1988m，成品Φ700污水检查井31个，钢筋混凝土化粪池50m³ 1座，1300*1300阀门井4座），路灯32盏。
可行性、必要性：目前珠拉村基础设施修建年限已久，存在破损，且污水管网未全覆盖，该项目的建设可有效改善农牧民出行条件，提升珠拉村整村的村容村貌，整体提高农牧民生活幸福感，有利于民族团结，同时提高灌溉效率。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</si>
  <si>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该项目完成后进一步改善该村人居环境，提高灌溉效率、群众生产生活水平。受益群众25户166人</t>
  </si>
  <si>
    <t>察隅县下察隅镇共同村基础设施提升改造项目</t>
  </si>
  <si>
    <t>共同村</t>
  </si>
  <si>
    <t>建设内容：新建500*400钢筋混凝土水渠732米，新建500*400分水口15座，新建涵洞7米，道路维修2250㎡
可行性、必要性：村庄部分道路已经破损，易损坏汽车，造成交通事故，严重影响了该村村民农业生产资料及农副产品运销，制约着当地经济发展和人民群众生活水平的提高。为了彻底解决村道破损的问题，方便群众生产生活。项目的实施将加快推进美丽乡村的建设，完善村庄基础公共设施，提高了整个村庄的村容村貌，改善了群众出行条件，进一步提高群众幸福感、获得感。且共同村昂美组下侧河堤在暴雨时易产生水涝灾害，危害群众作物安全，通过修建水渠可以有效增加水流量降低水涝灾害，保护农田安全。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</si>
  <si>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社会效益：该项目完成后进一步改善该村人居环境，解决群众出行困难和脏乱差现象，提高群众生产生活水平。
经济效益：通过基础设施提升改造，改善生产生活水平，促进经济发展。受益群众64户，292人</t>
  </si>
  <si>
    <t>察隅县察瓦龙乡瓦布村、扎然村基础设施修建项目</t>
  </si>
  <si>
    <t>瓦布村、扎然村</t>
  </si>
  <si>
    <t>建设内容：1.瓦布村：新建硬化路面4900平方米（20cmC30砼+20cm砂砾石），新建排水沟2150米（30*30砼明沟），新建波形梁护栏420米，新建DN500钢筋砼管（C20砼包封）4米及新建（G7-20）钢筋砼化粪池1座。
2.扎然村：新建硬化路面2400平方米（20cmC30砼+20cm砂砾石），新建DN300钢带波纹管607.643米（SN8，含挖填方、基础），新建φ1000污水井32座，新建2.5米高将切石挡墙150米及新建钢筋砼化粪池2座。
可行性、必要性：两个村主干道破损严重，每遇大雨天气，道路泥泞，群众行路难，车辆出行不便，为了彻底解决该村群众行路难、发展难等问题，方便群众生产生活。项目的实施将加快推进美丽乡村的建设，完善村庄基础公共设施，提高了整个村庄的村容村貌，改善了群众出行条件，进一步提高群众幸福感、获得感。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</si>
  <si>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社会效益：该项目建成后，可进一步提高村内道路质量，方便农牧民出行，同时加快农村基础设施改造，提升村容村貌；
经济效益：可提高农村交通安全，减少交通事故，减低人员伤亡和财产损失；改善农村居民生活环境，提高农牧民的幸福感。受益群众80户，383人</t>
  </si>
  <si>
    <t>察瓦龙乡邓许村基础设施建设项目</t>
  </si>
  <si>
    <t>建设内容：新建硬化路面1093㎡，新建7m高挡墙179米，新建4.5m高挡墙195米，新建3.5m高挡墙357米，新建15m钢架桥1座，新建机耕道363㎡，太阳能路灯维修21盏，新建太阳能路灯15盏，土石方工程1项
可行性、必要性：对村民出行效率和农田保护能力，具有良好的经济效益和社会效益；项目的实施将促进村内经济发展和社会进步。改善村民出行条件； 保护农田和生态环境；促进农村经济发展。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</si>
  <si>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社会效益：该项目完成后能够提高村民出行的便利性和安全性，能够改善村庄的基础设施条件，同时提升村庄的整体形象，增强村民的自豪感和归属感，有利于构建和谐乡村。
经济效益：1.农产品能够更快捷、更安全地运输。2.村内资源优势能够充分发挥。促进村内农业、林业、畜牧业等产业的快速发展。3.改善农村的环境，推动村经济的多元化发展。受益群众55户，247人</t>
  </si>
  <si>
    <t>察隅县察瓦龙乡扎那村基础设施提升项目</t>
  </si>
  <si>
    <t>扎那村</t>
  </si>
  <si>
    <t>建设内容：新建入户道路4196.5㎡，新建2.5m高挡墙200米，新建波形护栏200米，土石方工程1项
可行性、必要性：扎那村部分入户路未硬化，影响农牧民出行，项目建设后可有效改善农牧民出行条件。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</si>
  <si>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该项目完成后进一步改善该村人居环境，解决群众出行困难和脏乱差现象，提高群众生产生活水平。受益群众156户691人</t>
  </si>
  <si>
    <t>察隅县察瓦龙乡龙普村基础设施补短板项目</t>
  </si>
  <si>
    <t>龙普村</t>
  </si>
  <si>
    <t>建设内容：新建入户路7612.09㎡，新建1.5米高挡墙234.4米，新建4.5米高挡墙115米，饮水工程1项，土石方工程1项。
可行性、必要性：目前龙普村部分组基础设施完善程度不够，群众村内主干道出行道路仍为土路，给群众生产生活带来诸多不便；现有引水管道不能满足群众生活用水需求。项目建设后可有效改善饮水问题，便于农牧民出行及提升村容村貌，改善群众生产生活条件。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</si>
  <si>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社会效益：该项目完成后进一步改善该村人居环境，解决群众出行困难和脏乱差现象，提高群众生产生活水平。受益群众99户，488人。</t>
  </si>
  <si>
    <t>察隅县察瓦龙乡学巴村基础设施补短板项目</t>
  </si>
  <si>
    <t>建设内容：新建硬化道路2365㎡，新建波形护栏242米，新建2m高挡墙108米，土石方工程1项
可行性、必要性：目前学巴村基础设施完善程度不够，群众部分村内主干道出行道路仍为土路，给群众生产生活带来诸多不便；现有村主干道部分段较为危险，需增设防护栏。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</si>
  <si>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社会效益：该项目完成后进一步改善该村人居环境，解决群众出行困难和脏乱差现象，提高群众生产生活水平。受益群众43户，228人。</t>
  </si>
  <si>
    <t>察隅县察瓦龙乡沙布村基础设施补短板项目</t>
  </si>
  <si>
    <t>沙布村</t>
  </si>
  <si>
    <t>建设内容：新建硬化路面2600平方米（20cmC30砼+20cm砂砾石），新建排水沟734.17米（30*30砼明沟），新建40*40钢筋砼盖板沟148.5米，新建DN300污水管（钢带波纹管、SN8）408米，新建DN200入户污水管（DN200PVC管）285米，新建7000米1.8米高网围栏（角钢立柱，镀锌铁丝网），新建φ1000污水井33座及新建钢筋砼化粪池13座
可行性、必要性：目前沙布村基础设施完善程度不够，污水处理方式仍为传统式直排，给群众生产生活带来诸多不便。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</si>
  <si>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社会效益：该项目完成后进一步改善该村人居环境，解决群众出行困难和脏乱差现象，提高群众生产生活水平。受益群众20户，98人。</t>
  </si>
  <si>
    <t>察隅县古拉乡日托村美丽宜居村建设项目</t>
  </si>
  <si>
    <t>建设内容：新建硬化路面1416.39平方米，新建均高3m浆砌石挡墙560米，新建Gr-B-2E波形护栏38米，新建网围栏2000米，新建107米水渠（40*60砼明沟），新建1-2*1钢筋砼盖板涵1米，新建DN300钢带波纹管380米，新建φ1000钢筋砼污水检查井19座，新建G1-2钢筋砼化粪池19座，新建7m高太阳能路灯28盏，新建垃圾池1座（32立方米）。
可行性、必要性;该村基础设施条件较差，村内人居环境差，原有排污管道部分损毁，部分新分户无排污，无法正常使用，“脏、乱、差”现象仍然存在，与新农村要求存在很大差距，群众要求改善村内基础设施条件愿望强烈。项目的实施将加快推进美丽乡村的建设，完善村庄基础公共设施，提高了整个村庄的村容村貌，进一步提高群众幸福感、获得感。
管护机制：项目验收合格后，村委会对所属公共基础设施承担管护责任，引导村民参与村内道路、路灯等设施的管护，并将日常维护内容纳入村规民约中，对于集体经济较弱的村委会，按照权属关系，由地方政府或者集体经济强的村委会统一管护。管护经费由村集体协调予以解决，地方各级政府要依据管护规模将应由政府承担的农村公共基础设施管护费用纳入本级政府预算。</t>
  </si>
  <si>
    <t>该项目完成后进一步改善该村人居环境，解决脏乱差现象，提高群众生产生活水平。受益群众19户，90人。</t>
  </si>
  <si>
    <t>2025年贷款贴息</t>
  </si>
  <si>
    <t>建设内容：完成扶贫贷款贴息资金。(利差补贴)
可行性：鼓励村民自主创业，自主创收，促进增收。
必要性：增加收入，保障经济持续，扩大县域经济发展。</t>
  </si>
  <si>
    <t>扶持企业参与巩固脱贫成果，提高积极性，创造就业，促进增收</t>
  </si>
  <si>
    <t>八、墨脱县</t>
  </si>
  <si>
    <t>墨脱县</t>
  </si>
  <si>
    <t>墨脱县背崩乡民宿改造项目</t>
  </si>
  <si>
    <t>背崩乡</t>
  </si>
  <si>
    <t xml:space="preserve">新建设内容：墨脱县背崩乡西让村民宿改造12套，其中234.55平方米两层户型共6套，62.66平方米户型6套，帐篷营地3套，计客房51间，场地平整400平方米；阿苍村改造62.66平方米户型民宿3套，计客房9间，星空帐篷3套客房3间等配套设施。
可行性：墨脱县背崩乡具有独特的资源禀赋，丰富的旅游资源、水资源，处于雅下开发主要位置，是县域经济副中心、服务雅下的靠前基地和强边固防的起点，具有政策优势、资源优势、地理优势等多重优势，发展潜力巨大。近年来，随着墨脱县创建"旅游名县"工作深入推进，旅游业迎来快速发展期，越来越多的游客到背崩乡旅游打卡，且雅下水电开发深入推进，背崩乡将迎来前所未有的发展机遇，劳务输出、机械租赁、配套产业大有可为、潜力巨大。
必要性：背崩乡受自然保护区政策限制，缺乏可开发建设用地和产业发展用地，人口集聚能力和资源承载力有限，加之现有民宿规模有限、配套设施欠缺，管理机制不够完善，难以满足未来发展需求及重大工程服务保障需求。为进一步提高背崩乡旅游服务接待能力，有效缓解全县旅游旺季带来的接待压力，树立良好的对外旅游形象，满足重大工程服务保障需求，拓宽群众收入渠道，确保民生实事落到实处，发挥效益，结合此次"林芝市墨脱县背崩乡'点对点'抓乡村振兴示范重点工作"的重要契机，实施背崩乡群众住房提质改造工程，充分利用空闲房屋，打造门珞风格特色民宿势在必要。
运营主体：林芝林卡旅游开发有限公司 </t>
  </si>
  <si>
    <t>墨脱县文旅局</t>
  </si>
  <si>
    <t xml:space="preserve">联农带农实施方案已完成编制；
运营主体：林芝林卡旅游开发有限公司  </t>
  </si>
  <si>
    <t>经济效益:一是通过对阿苍村、西让村2个行政村15套民宿进行提升改造，有6套民宿每套面积234.55平方米、有9套民宿每套面积62.66平方米，星空帐篷6套，共有69间客房和一栋游客接待中心。按墨脱县当前市场行情，背崩乡旅游旺季时长为260天，参照墨脱县城现有民宿住宿标准350元/间/天（旺淡季平均价格），平均每天入住率为60%（双号进入墨脱入住率90%，单号入住率30%，取平均值），旅游旺季收入为377万元。旅游淡季时长为105天，民宿收费标准为350元/间/天，平均每天入住率为40%（双号入住率60%入住率，单号入住率20%，取平均值），旅游淡季收入为101万元。综上，背崩乡21套民宿年营业额约为479万元，年纯利润为384万元（按20%成本，80%利润核算），按照目前年收益水平计算，7年可收回国家投资的2500万元成本。二是通过提质改造村容村貌和基础设施，阿苍村、西让村2个行政村的接待能力将不断提升，游客数量将会进一步增加，民宿的入住率、住房价格以及农特产品销售将显著提高。据旅游、统计等部门初步测算，随着村容村貌和基础设施条件的改善，每年可增加2个行政村群众现金收入154万元。
社会效益:一是提升乡村旅游品质。民宿既能提供更贴近自然、更有门珞特色的住宿体验，也将成为展示和传承墨脱门珞文化的重要窗口。二是促进和美乡村建设。本项目将以“千万工程”为实践，带动村内基础设施。三是助力县城旅游压力分流。民宿旅游升级改造项目将在很大程度上推动县城的游客流量分流至背崩乡区域内，促进背崩乡旅游业快速发展，实现生态良好、产业发展，让背崩乡成为独具特色的边境乡村典范。四是服务保障重大项目建设。实施民宿旅游升级改造项目，为重大项目参建人员提供一个舒适的居住环境。五是夯实基层治理能力水平。该项目实施后，能够保障本地农牧民实现充分就业、长期稳定增收，有效增强村集体的组织力和凝聚力，不断增强人民群众的获得感、幸福感，促进背崩乡的固边兴边富民事业再上新阶。</t>
  </si>
  <si>
    <t>办理项目前置手续阶段</t>
  </si>
  <si>
    <t>墨脱县背崩乡乡村旅游民宿建设项目</t>
  </si>
  <si>
    <t>背崩村</t>
  </si>
  <si>
    <t>建设内容：新建民宿1栋，总建筑面积2877.86平方米，布设民宿房间34间，及给排水工程、电气工程等相关附属配套设施等内容。
可行性：墨脱县背崩乡具有独特的资源禀赋，丰富的旅游资源、水资源，处于雅下开发主要位置，是县域经济副中心、服务雅下的靠前基地和强边固防的起点，具有政策优势、资源优势、地理优势等多重优势，发展潜力巨大。近年来，随着墨脱县创建"旅游名县"工作深入推进，旅游业迎来快速发展期，越来越多的游客到背崩乡旅游打卡，且雅下水电开发深入推进，背崩乡将迎来前所未有的发展机遇，劳务输出、机械租赁、配套产业大有可为、潜力巨大。
必要性：背崩乡受自然保护区政策限制，缺乏可开发建设用地和产业发展用地，人口集聚能力和资源承载力有限，加之现有民宿规模有限、配套设施欠缺，管理机制不够完善，难以满足未来发展需求及重大工程服务保障需求。为进一步提高背崩乡旅游服务接待能力，有效缓解全县旅游旺季带来的接待压力，树立良好的对外旅游形象，满足重大工程服务保障需求，拓宽群众收入渠道，确保民生实事落到实处，发挥效益，结合此次"林芝市墨脱县背崩乡'点对点'抓乡村振兴示范重点工作"的重要契机，实施背崩乡群众住房提质改造工程，充分利用空闲房屋，打造门珞风格特色民宿势在必要。
运营主体：林芝林卡旅游开发有限公司</t>
  </si>
  <si>
    <t>墨脱县农业农村局</t>
  </si>
  <si>
    <t>联农带农实施方案已完成编制；
运营主体：林芝林卡旅游开发有限公司</t>
  </si>
  <si>
    <t>经济效益：该项目将确权为背崩村村集体经济，其中，新建民宿，建筑共3层，总建筑面积2877.86平方米，布设民宿房间34间附属配套设施等内容，由村集体组织村民统一管理。该项目采取“村集体+农户”的运营模式，由村集体负责一楼房屋招租和日常维护，企业负责经营管理缴纳租金，农户直接参与经营管理并享受产业分红，二楼至六楼由村集体组织村民经营民宿，按月对村民发放工资。村集体租金及税后利润按照“2+3+5”比例分配，即20%用于房屋日常维修、30%用于村集体经济发展滚动资金、50%用于群众年终分红。
按照当前市场价格，改造的民宿将确权给背崩乡各改造民房的村民，由村民自主运营管理。根据本项目的建设内容，本次改造的民宿入住价暂定350元/晚，年接待率预估为60%，项目运营后首年预计总收益573.78万元，其中住宿收益219万元，餐饮收入262.8万元，农产品售卖43.8万元，其他收入48.13万元。按照分配方案，每年村集体滚动资金可增加68万元，维修备用金13.6万元，并可拿出20.4万元分红（背崩村2023年底人口156户624人），户均分红1307.7元、人均分红326.9元。该项目投入运营后将有效提升村集体经济实力和群众收入水平。按照目前年收益水平计算，预计5年内可实现回本。
社会效益：一是进一步提升综合承载能力。项目建成后，将成为县域经济副中心及保障清洁能源开发项目的主要保供区率先建成项目，对提升当地旅游承载量、增强服务重大项目能力发挥重要作用，对带动一二三产业融合发展和周边配
套商业设施建设、增强地方造血功能有示范引领作用，将成为实践“千万工程”，助力乡村全面振兴、促进当地经济发展的样板典型。二是进一步拓展村集体经济发展路径，让村“两委”班子有更多财力用于发展壮大村集体经济，村集体组织力、凝聚力、战斗力将明显提升，战斗堡垒作用更加彰显。三是进一步拓宽群众就业渠道。该项目预计可为当地群众提供12个就业岗位，实现群众稳定就业、持续增收，有效激发群众内生发展动力，坚定守土固边的信心决心，为实现背崩乡乃至墨脱县经济社会高质量发展发挥积极作用。</t>
  </si>
  <si>
    <t>墨脱县背崩乡德尔贡村乡村旅游产业项目（二期）</t>
  </si>
  <si>
    <t>德尔贡村</t>
  </si>
  <si>
    <t>主要建设内容：新建单层民宿665.9平方米、硬化工程1620.95平方米、挡土墙258米、栏杆1855米、铺装工程435 平方米、路沿石479.51米及折除工程、土石方工程、总体电气和总体给排水工程等附属工程等。
可行性：项目实施后，将完善德尔贡村旅游接待服务功能，新建的民宿、游客接待中心，将直接增加当地的就业岗位约16人次，将直接增加当地居民的经济收入。
必要性：项目建成并成功运营后，将会产业巨大的经济效益，首先必将增加观光客的旅游开支，从而带动旅游消费，增加当地的旅游收入；其次成功开发好该项目后，将与周边旅游资源深度融合，辐射周边区域旅游产业，增加周边旅游可玩性和整体竞争力，具有明显的社会经济效益。
运营主体：西藏凯莱国际旅行社有限公司</t>
  </si>
  <si>
    <t>联农带农实施方案已完成编制；
运营主体：西藏凯莱国际旅行社有限公司</t>
  </si>
  <si>
    <t>经济效益：为当地村民带来部分就业岗位及增收。其次本项目实施后将增加当地的就业岗位，为保障民宿及游客接待中心，预计增加就业岗位约20人，人均年增收6万/年。最后，本项目运营后，民宿年收入预测为191.625万元/年，餐饮年收入预测为61.8万元/年，合计年收入预测为253.425万元/年，该部分收入除去民宿及游客接待中心的正常开支外，一部分收入将为当地村民带来分红增收。社会效益：一是产业带动效益大，间接经济效益可观，旅游产业是公认的关联度高、带动性强、辐射力大的经济产业，本项目的建设，将极大的促进墨脱县的经济发展。按一般规律，每一处的旅游产业直接收入可带来4.3元的间接收入。另外，旅游产业还能优化产业结构，带动墨脱县范围内建筑业、制造业、食品业、服务业等其他相关产业的发展，从而促进全市经济持续、快速、稳步发展。二是增加就业、维护社会稳定，旅游产业是一个劳动密集型产业，能够提供大量直接和间接的就业机会。根据世界旅游组织测算，旅游产业项目每增加一个直接就业人员，社会就能增加5个就业岗位。通过本项目的建设，即可以解决当地部分人口的就业问题，还能为当地农民工的部分剩余劳动力提供一个就业机会。促进项目周边景区的深化发展，提高景区的可玩性。项目建成并成功运营后，将会产业巨大的经济效益，首先必将增加观光客的旅游开支，从而带动旅游消费，增加当地的旅游收入；其次成功开发好该项目后，将与周边旅游资源深度融合，辐射周边区域旅游产业，增加周边旅游可玩性和整体竞争力，具有明显的社会经济效益。项目的建设在增加区域旅游景观可玩性、提高人民群众生活质量发挥了重要的作用。项目具有显著的环境效益和社会效益，</t>
  </si>
  <si>
    <t>24年库内项目</t>
  </si>
  <si>
    <t>墨脱县格林村铁皮石斛种植建设项目</t>
  </si>
  <si>
    <t>格林村</t>
  </si>
  <si>
    <t>建设内容：种植占地面积82696.1㎡,铁皮石斛种苗69万丛（34580斤）：其中格林村32户庭院种植铁皮石斛种苗16万丛（8019斤），林下种植铁皮石斛种苗53万丛（26561斤）并配套喷灌设施:新建灌溉水池（钢筋混凝土） 6000*6000mm1座，法兰闸阀7个，钢丝网骨架PE塑料管DN100：1608m、DN50：1032m、DN25：6125m、DN15：1300m、DN65：1222m，灌溉面积约71296.24㎡等工程。
可行性：一是石斛产业适宜墨脱林下经济发展。墨脱县背崩乡自然气候条件极其适合石斛的生长条件，根据野外调查，已探明的石斛种类有铁皮石斛、金钗石斛、束花石斛、密花石斛、齿瓣石斛等，主要分布情况遍布背崩乡全域，开展特批石斛种植具有得天独厚的优势。
二是技术支撑的可行。目前格林村现有石斛基地1处，由村内返乡创业大学生带领运营，同时县内有奇正公司、元亨农业等石斛栽植技术公司，管理运营方面具备充足的技术指导经验，对于项目的运营具有高度的指导性，可顺利推进实施。
三是石斛产业作为“懒人经济”，不需要大量的劳动力，管理方式相对粗放，同时作为一种低投入高产出的林下经济，平均投入一批可采摘7-8年，短期内稳步增加产业体量和规模，适合墨脱县背崩乡劳动力紧缺的现状，同时墨脱县背崩乡格林村具备石斛发展的生态环境，石斛产业的持续扩大从客观环境来看是可行的。
必要性：一是产业发展的需要。依托格林村旅游景区的打造，农旅融合走出新道路，积极开发格林村小村庄，引导开展格林村小村庄深度游，联动树王景区，石斛林下产业持续迸发新鲜产业增长活力。
二是解决村内闲置劳动力。目前村内闲置劳动力均为居家妇女、中老人等，该人群无法在工程项目上取得收入，缺乏价值体现，石斛产业较轻的工作量符合该类人群，该项目是对村内闲置劳动力的充分吸收，使得群众居家创业增收。
运营主体：西藏兴恒农业科技有限公司+到户</t>
  </si>
  <si>
    <t>联农带农实施方案已完成编制；
运营主体：西藏兴恒农业科技有限公司</t>
  </si>
  <si>
    <t>经济效益：铁皮石斛等中药材的市场需求量大，价格稳定且逐年上涨，通过林下种植可以获得稳定的收益。
增加村集体经济收入：村集体通过参与种植管理等方式，可以获得一定的收益，用于村集体公益事业和基础设施建设。
项目落地后每年产出9600千克鲜石斛，110元每千克，每年增收105.6万元。
社会效益：本项目实施后，为当地农牧民群众提供种植经验，激发创业热情，此外，这不仅解决了农村剩余劳动力的就业问题，缓解了社会就业压力，为社会稳定起到积极作用，而且带动当地其它产业的发展。
经营主体：村集体</t>
  </si>
  <si>
    <t>墨脱县墨脱镇玛迪村香蕉园提升改造项目</t>
  </si>
  <si>
    <t>玛迪村</t>
  </si>
  <si>
    <t>建设内容：新建售货亭40平方米，地面硬化300平方米、木栈道680米、场地平整220平方米、硬化道路24米。
可行性：一是施工环境的可行性。玛迪村位于扎墨公路沿线，交通运输条件优越，建材物资畅通，具备优秀的施工环境，同时该项目的实施为玛迪村带来较高的经济发展效益，群众支持度较高。
二是经济效益方面的可行。该项目建成后，预计带动产业发展岗位10人，涵盖导览岗位、销售岗位、保洁岗位等，工资性收入按月工资3000元，带动情况每年可达36万元；同时进一步吸引游客游览消费，预计留住游客深度游，拉长消费周期，持续带动村内民宿、餐饮等旅游附属产业共同发展，带动村内增收，平均每月增加深度游客50人次，按照每人每天300元消费计算，多收入1.5万元。
三是产业发展的必要。该项目的实施，一方面可带动群众参与到施工过程中，带动群众增收；另一方面可推广玛迪村香蕉园知名度，吸引外来游客开发投资，或成为新的网红打卡点，更好的向外推广香蕉园，促成香蕉园的产业升级，由初级农产品售卖向精深加工环节迈进。
必要性：一是深入农旅融合发展的必要。该项目的实施，依托玛迪村香蕉园，在香蕉园内建设观光平台，引导游客游览秘境墨脱，感受墨脱独特的旅游资源，通过旅游发展带动特色农产品销售。
二是农业产业升级的必要。玛迪村作为墨脱县马路经济第一大村，吸引往来游客驻足停留，购置“伴手礼”等具有墨脱特色的农产品，带动群众发展，玛迪村香蕉园作为特色农业可以进一步吸引游客观光采摘，开发农旅深度游。
三是项目建成并成功运营后，将会产业巨大的经济效益，首先必将增加观光客的旅游开支，从而带动旅游消费，增加当地的旅游收入；其次成功开发好该项目后，将与米日村、玛迪村周边旅游资源深度融合，辐射周边区域旅游产业，增加周边旅游可玩性和整体竞争力，具有明显的社会经济效益。
运营主体：玛迪村村集体+农户</t>
  </si>
  <si>
    <t>联农带农实施方案已完成编制；
运营主体：玛迪村村集体+农户</t>
  </si>
  <si>
    <t>经济效益：该项目建成后，预计带动产业发展岗位10人，涵盖导览岗位、销售岗位、保洁岗位等，工资性收入按月工资3000元，带动情况每年可达36万元；同时进一步吸引游客游览消费，预计留住游客深度游，拉长消费周期，持续带动村内民宿、餐饮等旅游附属产业共同发展，带动村内增收，平均每月增加深度游客50人次，按照每人每天300元消费计算，多收入1.5万元。
社会效益：项目建成并成功运营后，将会产业巨大的经济效益，首先必将增加观光客的旅游开支，从而带动旅游消费，增加当地的旅游收入；其次成功开发好该项目后，将与米日村、玛迪村周边旅游资源深度融合，辐射周边区域旅游产业，增加周边旅游可玩性和整体竞争力，具有明显的社会经济效益。</t>
  </si>
  <si>
    <t>正在办理项目前置手续</t>
  </si>
  <si>
    <t>墨脱县西贡安置点温室大棚建设项目</t>
  </si>
  <si>
    <t>西贡安置点</t>
  </si>
  <si>
    <t>建设内容：建设阳光温室大棚6176平方米，其中1栋叶菜植物工厂（菠菜、白菜、草莓等），1栋水培黄瓜植物工厂，配套购置智能设备1项，配套给排水工程、电气工程、场平硬化等相关配套附属设施，建成智能栽培、无土栽培蔬菜种植基地。
可行性：一是产业发展的可行。目前墨脱县蔬菜产业尚未成规模，本地市场多以外来调运蔬菜为主，难以满足自给自足，同时伴随重大项目的推进，墨脱县常住人口将迎来突破性增长，急需加快蔬菜产业的发展布局，以适应当前及今后的形式；
二是搬迁群众产业配套的可行。西贡安置点为帮辛乡整乡搬迁安置，该处土地较为稀缺，群众产业发展依靠原有粗放型农业没有发展条件，为助力搬迁群众生产生活，稳固群众搬迁后生活，急需结合现实情况布局产业发展，同时地理区位优异，位于背崩乡、墨脱镇中间位置，道路交通条件便利，适宜发展蔬菜种植业；
三是技术的可行。引入先进企业运营，充分调动内生动力，填补墨脱县蔬菜产业发展的空白，同时吸纳乡村劳动力，解决带动乡村发展，切实筑牢乡村经济，使得产业兴、乡村美、能致富。
必要性：一是县域发展的必要。墨脱县市面上的蔬菜多为县外调运，本地群众经商意识薄弱，只能从事低端的农产品生产，市场流动性较小，且未形成规模，群众自己种的原生态蔬菜，产量低、从事人员少，导致没有市场竞争力，急需打造本地蔬菜供应基地，增强竞争力，培育一批蔬菜种植能手，满足县域蔬菜供给。
二是帮辛乡群众产业的必要。目前西贡安置点已完成搬迁工作，群众目前正在开展家园布置工作，目前该处耕地尚未落实，群众生产资料缺失，急需安置产业项目，带动稳固群众正常的生产生活，蔬菜种植在栽植、采摘、运输等环节可吸纳闲置劳动力，使群众有事做，有钱挣，使当下急需考虑和安排的。
运营主体：企业（宁波市蔚蓝智谷智能装备有限公司）+帮辛乡帮果村、肯肯村、西登村、宗荣村、根登村、帮辛村村集体</t>
  </si>
  <si>
    <t>尽职调查报告；联农带农实施方案已完成编制；
运营主体：企业（宁波市蔚蓝智谷智能装备有限公司）+帮辛乡帮果村、肯肯村、西登村、宗荣村、根登村、帮辛村村集体</t>
  </si>
  <si>
    <t>社会效益：该项目生产模式无土栽培水培生产模式，可以周年循环生产，对环境无依赖，无环境破坏，是一种环境友好型的生产方式，也是目前先进的高端设施农业样式；该项目将增加10余个生产位，培养一批新型的产业工人和管理着。项目建成后，拓展研学，农旅，形成新的旅游亮点。项目建成后，可给予墨脱边防驻军提供稳定的蔬菜保障，为国防戍边做出贡献。                                                    经济效益：实施该项目可以带动当地产业发展提供就业机会，本项目实施后，随着阳光温室大棚的正常运行将为社会提供了大量的就业机会，据初步估计，项目实施后，需安排3个常年从事生产运行管理的工作人员，按发放每月5000元，每人每年可增收60000元。此外，场地的基地建设需临时劳动力，按128个工日，固定建设工人30人、每个工日按300元/工日，该项目工期每人可增收约38300元，共计增收115万元。约有33人围绕本项目从事带动农资供应、运输、加工包装、旅游业等相关产业。这不仅解决了农村剩余劳动力的就业问题，缓解了社会就业压力，为社会稳定起到积极作用，而且带动当地其他产业的发展。另一方面本项目作为产业项目建设完成后按生产面积5298平方米计算，每平米产量约19kg，则年总产量为10万公斤，按平均每斤9元单价则年总产值为180万元；</t>
  </si>
  <si>
    <t>DB安置点产业配套项目</t>
  </si>
  <si>
    <t>墨脱县茶园建设项目</t>
  </si>
  <si>
    <t>建设内容：在格林村茶园购置感知设备、监控设备1套，数据服务设备1套，数据存储设备1套，数字化平台建立1套，及PH值检测设备、土壤水分监测设备、空气湿温度设备、病虫害、光照、雨量等相关监测分析设施设备。
可行性：墨脱茶叶产业迅速崛起，成支柱产业，但知名度、销售渠道、技术管理待提升。数字化茶叶园可行性高：智能监控确保茶叶生长环境适宜，精准施肥灌溉提品质产量；数字化品牌平台展示茶叶全貌，电商社交拓宽销售；引进先进技术设备，构建数字化管理体系，提效率服务；大数据AI分析市场 ，预警风险，确保稳健发展。数字化将助墨脱茶叶产业克服挑战，提升竞争力，实现高质量发展。
必要性：1、响应国家政策与战略规划，产能升级势在必行。2、社会效益：一是数字茶园助力乡村产业振兴，融合旅游业，优化产业结构；二是提升农民技能，适应现代农业需求；三是高品质、透明度增强消费者信任，激发消费潜力；四是有利于非遗茶叶产业园申报，推动有机环保茶发展。3、经济效益：一是物联网、大数据等技术提高茶叶产量与质量；二是智能化管理降低农资和人力成本；三是增产提质与品牌建设增加农民收入；四是数字化转型拓宽市场，提升销售效率，增强客户体验，优化库存管理
运营主体：湖南交通科学研究院有限公司</t>
  </si>
  <si>
    <t>已完成联农带农方案，
完成尽职调查</t>
  </si>
  <si>
    <t>社会效益：1.促进乡村产业振兴:数字茶园的建设为乡村产业的振兴提供了新的动力。通过建立数字化、智能化茶园，并将茶产业与旅游业融合，有效的推动茶产业的转型和升级，带动了就业，提升了茶文化影响力。数字茶园推进了农村产业结构的优化和升级，为乡村经济发展带来新的活力。
2.提高农民技能和素质:数字茶园对多种农情信息进行分析并作出科学决策，有效的增进了农民的农业知识，提高了农民技能水平和管理能力，促进了农民综合素质的提高，使农民更加适应现代农业的发展需求。
3.激发消费潜力:数字茶园生产的茶叶品质好，透明度高，支持源查询满足现代消费者对高品质、绿色有机食品的需求,提升了消费者信任度和满意度,激发消费者消费意愿，促进茶产业可持续发展，
经济效益：1.提高了茶叶产量与质量:通过运用物联网、大数据、人工智能等现代信息技术对茶园进行精准监控并做出科学决策，为茶树创造最优生长条件，有效的提高茶叶产量与品质。
2.降低生产成本:数字茶园通过智能化管理与资源优化，科学精确的控制肥料、农药的投放地点、投放时间与投放量，提高了资源利用效率，显著的降低农资成本和人力成本。
3.增加农民收入:通过提高茶叶产量和品质，以及降低生产成本，直接增加了茶农的经济收入。此外通过品牌建设，将茶文化与旅游业融合，拓宽了茶叶市场，提升了茶叶的市场竞争力，带来了更多的附加价值，进一步增加了茶农收入。</t>
  </si>
  <si>
    <t>墨脱县地东村休闲产业建设项目</t>
  </si>
  <si>
    <t>地东村</t>
  </si>
  <si>
    <t>建设内容：新建民宿723.86平方米、附属用房 76.85 平方米、阳光玻璃房 51.15 平方米、绿植花卉 148.26平方米、室外硬化工程 1527.81平方米、挡土墙 154.28 立方米、截水沟 49.8米、场地平整167.53平方米及土石方工程、总体给排水工程和总体电气工程等附属工程。
可行性：一是经济效益的可行。项目实施后，民宿可以提供前台、服务员、保洁、厨师等工作岗位，安排8个常年从事生产运行管理的工作人员，按发放每月5000元，每人每年可增收60000元，带动当地农牧民年增收约48万元。还为当地居民经济增收、产业发展都将起到良好的推动作用，有着明显的社会效益、经济效益，生态效益显著。
二是区域发展的可行。地东村位于解放大桥西侧，是背崩乡人口、规模最大的一个村，该项目的实施，一是满足本村群众休闲的精神文化需求，为本村群众建成一个集服务、休闲、文化、业余活动的集中点，激发群众精神文明建设；二是强化本村旅游承载力，满足来村旅游、垂钓游客的住宿、餐饮需求，吸引游客留宿，更好的带动村集体经济蓬勃发展。
必要性：一是带动村庄发展的必要。加大对乡村旅游资源保护和挖掘力度，通过开发丰富的旅游产品和体验项目，满足游客的多样化需求。促进当地的其他产业发展，能够产生良好的经济效应；建立相对完善、具有服务功能的机制，将有力加强区域汉藏民族交流，促进经济快速发展，同时也将有效增加农牧民收入，有利于提高农牧民生活水平。
二是村庄产业升级、农旅融合的必要。该项目的建设是要挖掘出一条旅游与农村产业融合，促进农民收入持续较快增长和实施巩固脱贫成果的新路子，让乡村旅游成为繁荣农村经济、富裕农民生活的新兴支柱产业。把乡村旅游发展成为“带一接二连三”的综合性富民产业，让广大群众特别是贫困群众成为乡村旅游发展的参与者、受益者，坚持把旅游作为扶贫攻坚的主导产业，探索出“农家乐”到“乡村旅游”再到“乡村度假”并向“美丽乡村生活”华丽转身的乡村旅游发展之路。
三是
运营主体：地东村村集体+农户</t>
  </si>
  <si>
    <t>联农带农实施方案已完成编制；
运营主体：地东村村集体+农户</t>
  </si>
  <si>
    <t>社会效益：打造墨脱县美丽宜居示范村庄样板，深挖农业设施内在发展动力。
经济效益：一是项目实施后，民宿可以提供前台、服务员、保洁、厨师等工作岗位，安排8个常年从事生产运行管理的工作人员，按发放每月5000元，每人每年可增收60000元，带动当地农牧民年增收约48万元。还为当地居民经济增收、产业发展都将起到良好的推动作用，有着明显的社会效益、经济效益，生态效益显著。入住率、住房价格以及农特产品销售将显著提高。据旅游、统计等部门初步测算，随着村容村貌和基础设施条件的改善，每年可增加行政村群众现金收入50万元。
经营主体：村集体</t>
  </si>
  <si>
    <t>墨脱县德兴乡农旅融合综合区建设项目</t>
  </si>
  <si>
    <t>德兴村</t>
  </si>
  <si>
    <t>建设内容：新建农旅融合一体综合楼2700平方米（含地下室）、新建场地硬化421平方米、新建场地围墙123米等，附属给排水工程、电气工程等相关配套工程。
可行性：一是产业发展的可行性。德兴乡作为县域规划的副中心，积极分担墨脱县的发展承载能力，随着德兴大桥的建成，产业、配套等工作重心逐步过渡到德兴乡，相应的承载能力也逐步提升，建成该项目可有效展示德兴乡农旅融合发展成果，形成德兴窗口，积极宣传本地优质资源。
二是地理区位的可行。该项目建设符合群众对德兴“新区”建设和参与4A级景区发展的客观需求，且该建设项目位于未来果果塘4A级景区中枢地段，项目升值潜力巨大，建设场地靠近建成区，交通方便，有利于建筑材料运输，且德兴乡内劳动力众多，技术工种和普通工种储量丰富，满足施工需求，该项目是符合用地条件的，且对各类风险防控，德兴乡人民政府将严格按照风险评估手续逐一制定。
三是经济发展的可行。该项目建成投入后，可有效带动群众增收，资产确权到乡政府或县开发公司，经济效益以分红形式发放到群众手上，同时增加管理岗位、销售岗位、导览岗位等，预计增加岗位5个，年工资性收入18万元；后续经营管理上，有乡政府、村集体等主体进行经营，年营收预计50万元。
必要性：随着旅游业的蓬勃发展，果果塘景区作为吸引游客的核心区域，其配套设施的完善程度直接影响到游客的满意度、旅游体验的深度以及地方经济的繁荣。墨脱县德兴乡农旅融合综合区建设项目的建设，作为提升景区综合竞争力的重要举措，其必要性体现在多个维度，包括游客需求满足、促进经济发展、丰富旅游体验、地方文化传承、基础设施配套、增加就业机会、服务品质提升以及区域资源整合等方面。另外，本项目通过分红模式，使德兴乡各行政村得到村集体经济均得到收益，建立“飞地经济”模式，让墨脱县德兴乡农旅融合综合区这个德兴新区经济发展的重要引擎与飞地经济模式进行结合，使之成为推动德兴新区经济转型升级、实现高质量发展的有效途径。因此，该项目的建设是必要的。
运营主体：西藏凯莱国际旅行社有限公司</t>
  </si>
  <si>
    <t>社会效益：德兴乡作为县域规划的副中心，积极分担墨脱县的发展承载能力，随着德兴大桥的建成，产业、配套等工作重心逐步过渡到德兴乡，相应的承载能力也逐步提升，建成该项目可有效展示德兴乡农旅融合发展成果，形成德兴窗口，积极宣传本地优质资源。游客需求满足、促进经济发展、丰富旅游体验、地方文化传承、基础设施配套、增加就业机会、服务品质提升以及区域资源整合等方面。另外，本项目通过分红模式，使德兴乡各行政村得到村集体经济均得到收益，建立“飞地经济”模式，让墨脱县德兴乡农旅融合综合区这个德兴新区经济发展的重要引擎与飞地经济模式进行结合，使之成为推动德兴新区经济转型升级、实现高质量发展的有效途径。。
经济效益：该项目建成投入后，可有效带动群众增收，资产确权到乡政府或县开发公司，经济效益以分红形式发放到群众手上，同时增加管理岗位、销售岗位、导览岗位等，预计增加岗位5个，年工资性收入18万元；后续经营管理上，有乡政府、村集体等主体进行经营，年营收预计50万元。</t>
  </si>
  <si>
    <t>墨脱县现代化肉牛养殖项目</t>
  </si>
  <si>
    <t>格当乡布龙村</t>
  </si>
  <si>
    <t>建设内容：本项目购置优质母牛、种牛、犊牛等，共计500头，拟选取用地面积为1107.4亩，新建500头规模自繁自育肉牛养殖场一座，包括：母牛养殖圈（1400平方米）、种牛圈（80平方米）、犊牛养殖圈（550平方米）、育成及育肥牛养殖圈（3400平方米）、饲料加工棚（1500平方米）、屠宰间（860平方米）、牛养殖设施；饲草场打造；粪污处理设施设备、电气工程、水利工程及照明监控系统等相关附属设施。
可行性：在边境地区全面保供的大背景下，按照现代智慧农业引领、绿色种养循环的思路和定位，有效利用位于格当乡多龙的1100余亩土地，建设现代化肉牛养殖场。将现代设施农业、智慧农业等技术赋能于肉牛养殖产业，结合当地优势草场等自然资源，实现牛肉的稳定供应。同时，将养殖过程中产生的粪污进行综合资源化利用，生产出高品质有机肥，又可服务并带动基地及周边的青储玉米、牧草等种植，实现绿色种养循环发展。力争将基地打造成西藏地区最具智慧的养殖项目。在设施化、自动化养殖设备的基础上，通过物联网技术和AI监测机器人，可实时精准地感知养殖基地全域状况，并通过一体化信息系统进行计划、管理、预警等活动，实现精准管控。同时，所有产品均可做到全程溯源并建立碳足迹轨迹，有利于后期产品品牌的打造。
必要性：该项目的实施，可以加强对农村地区的投资力度，建设更加完善的产业基础设施，养殖场建设过程中可给当地提供上百个工作岗位，增加格当乡村民收入，肉牛养殖场建成后可以保证墨脱县稳定的牛肉供应，可促进农业现代化，推动农村产业发展，提高农民的收入水平，改善农民的生产生活条件。
运营主体：布龙村村集体+企业（四川博晶农业发展有限公司）+农户</t>
  </si>
  <si>
    <t>尽职调查报告；联农带农实施方案已完成编制；
运营主体：企业+村集体+农户</t>
  </si>
  <si>
    <t>社会效益：1.该项目生产模式为集中饲养+放牧饲养的综合模式，常年饲养肉牛500头，可保证墨脱县稳定的高品质牛肉供给；
2.该项目将采用村集体+企业+农户的经营模式，将增加20余个生产岗位，带动培养乡村的养殖能手，形成新型养殖模式的推广效应。
3.项目建成后，将成为边境地区现代化设施农业的标杆。
4.项目建成后，可带动周边村民发展牛养殖产业。
经济效益：
1.养牛是西藏农牧区养殖业的传统产业，也是农牧业增产，农民增收的一条有效途径。项目试点对带动全县养殖产业具有示范作用，以新型养殖模式，切实对墨脱县传统放养习惯进行产业转型升级，现代化的养殖模式将切实提高农牧民群众收入、壮大村集体经济。
2.项目建成后，各模式均可收取项目租金或取得经营分红，固定收益较为明显。
3.项目的实施将增加就业岗位，积极吸纳周边群众就业。
4.项目建成后可产生持续性收益。
5.项目达产后，年销售收入685.00万元，年均总成本费用615.00万元，年均利润70.00万元。具体如下：
销售收入：685万元
（1）肉牛销售收入：年出栏活牛300头，均价2.1万元/头，收入620万元。
（2）有机肥销售收入：年产有机肥500吨，均价1300元/吨，收入65万元；
经营成本：615万元，
（1）架子牛：自繁自育300头，计150.00万元；
（2）饲草购买成本：每年收购青储玉米1500亩，均价1200元/亩，计180.00万元；
（3）饲草种植成本：每年种植饲草1000亩，均投入300元/亩，计30.00万元；
（4）精饲料购买成本：每年计75万元。
（5）药品疫苗等费：每头牛年500元，计25.00万元；
（6）水电费：每年计10.00万元；
（7）工资：养殖场按15人配员，人均工资6万元/年，年工资90.00万元。临时工作岗位1000人.次/年，人均150元/人.次计，临时工工资15万元/年。合计105万元。
（8）维检费：10万元；
（9）其它费用：30万元。</t>
  </si>
  <si>
    <t>设计单位编制可研</t>
  </si>
  <si>
    <t>墨脱县西贡安置点猪圈牛棚建设项目</t>
  </si>
  <si>
    <t>建设内容：为294户搬迁群众配套产业基础设施猪圈294座，根据《西藏自治区关于推进人畜分离工作的指导意见》要求，按照圈舍建设补助标准，按照每户1.5万补贴进行兑现。
可行性：为促进搬迁群众搬得出稳得住后续配套产业基础设施项目是可行的。饲料加工由帮辛乡农艺、营养、遗传与育肥相关专业技术人员提供技术支持，同时开展相关研究和技术推广，并为项目提供技术支持。
必要性：根据实地走访调查，现目前加热萨搬迁点自灾后重建以来基础设施建设一直持续开展中，但该搬迁点该产业配套基础设施的缺失给当地的群众造成了严重的生活不便，实施该项目很有必要。养殖业系帮辛乡长期坚持的村集体产业项目之一，能带动种植等相关产业底层链条，在较长时间内无耕地情况下，农牧民生活成本可能大幅度增加，在无其他支柱性产业发展成型期间，村集体产业系部分脱贫户家庭收入的重要来源，是极端重要的带动方式之一。
运营主体：到户项目</t>
  </si>
  <si>
    <t>联农带农实施方案已完成编制；
运营主体：农户</t>
  </si>
  <si>
    <t>社会效益：预计本项目在正常运行后，年出栏猪850头，按照当前价格计算，产出价值170万元，可达到预期目标，实现销售收入的大幅增长。同时，通过优化成本控制和经营管理，本项目的净利润率也有望实现显著提升。此外，随着养殖规模的扩大和市场份额的增加，本项目的经济效益还将进一步提升。                                                     经济效益：实施该项目可以带动共计294户1239人增收，其中含脱贫户97户427人，乡集体经济管理公司为项目主体，项目建设完成后交由养殖企业运营管理，签订承包协议。租金暂定1-4年暂定30-50万元/每年,5年后60-100万元/年；到期不续后，除原始固定资产外，按9/1分成，10%归乡集体，90%归承包人所有，经营期间承包人自负盈亏，并积极吸纳乡内劳动力就业。本项目实施后，随着猪场的正常运行将为社会提供了大量的就业机会，据初步估计，项目实施后，需安排6个常年从事生产运行管理的工作人员，按发放每月3500元，每人每年可增收42000元。此外，场地的基地建设需临时劳动力，按180个工日、固定建设工人30人、每个工日按300元/工日计算，该项目工期每人可增收约54000元，共计增收162万元。约有30人围绕本项目从事带动饲料生产、运输、兽医服务、养殖设备制造等相关产业；可衍生出如开办饲料加工厂、运输公司、兽医诊所等第二、第三产业的经营人员和加工企业。这不仅解决了农村剩余劳动力的就业问题，缓解了社会就业压力，为社会稳定起到积极作用，而且带动当地其它产业的发展。</t>
  </si>
  <si>
    <t>DB安置点产业配套项目（先建后补）</t>
  </si>
  <si>
    <t>墨脱县果幸安置点猪圈牛棚建设项目</t>
  </si>
  <si>
    <t>果幸安置点</t>
  </si>
  <si>
    <t>建设内容：为98户搬迁群众配套产业基础设施猪圈98座，根据《西藏自治区关于推进人畜分离工作的指导意见》要求，按照圈舍建设补助标准，按照每户1.5万补贴进行兑现。
可行性：加快易地搬迁群众生产配套实施的完善，稳固群众产业发展基础，更好的实现搬迁群众“搬得出、稳得住、能致富”的美好愿景。
必要性：养殖业系墨脱县长期坚持的村集体产业项目之一，能带动种植等相关产业底层链条，在较长时间内无耕地情况下，农牧民生活成本可能大幅度增加，在无其他支柱性产业发展成型期间，村集体产业系部分脱贫户家庭收入的重要来源，是重要的带动方式之一。
运营主体：到户项目</t>
  </si>
  <si>
    <t>社会效益：预计本项目在正常运行后，年出栏猪850头，按照当前价格计算，产出价值170万元，可达到预期目标，实现销售收入的大幅增长。同时，通过优化成本控制和经营管理，本项目的净利润率也有望实现显著提升。此外，随着养殖规模的扩大和市场份额的增加，本项目的经济效益还将进一步提升。                                                     经济效益：实施该项目可以带动共计276户1063人增收，项目建设完成后交由养殖企业运营管理，签订承包协议。租金暂定1-4年暂定30-50万元/每年,5年后60-100万元/年；到期不续后，除原始固定资产外，按9/1分成，10%归乡集体，90%归承包人所有，经营期间承包人自负盈亏，并积极吸纳乡内劳动力就业。本项目实施后，随着猪场的正常运行将为社会提供了大量的就业机会，据初步估计，项目实施后，需安排6个常年从事生产运行管理的工作人员，按发放每月3500元，每人每年可增收42000元。此外，场地的基地建设需临时劳动力，按180个工日、固定建设工人30人、每个工日按300元/工日计算，该项目工期每人可增收约54000元，共计增收162万元。约有30人围绕本项目从事带动饲料生产、运输、兽医服务、养殖设备制造等相关产业；可衍生出如开办饲料加工厂、运输公司、兽医诊所等第二、第三产业的经营人员和加工企业。这不仅解决了农村剩余劳动力的就业问题，缓解了社会就业压力，为社会稳定起到积极作用，而且带动当地其它产业的发展。</t>
  </si>
  <si>
    <t>墨脱县白肉枇杷种植项目</t>
  </si>
  <si>
    <t>背崩乡、德兴乡、墨脱镇各村</t>
  </si>
  <si>
    <t>建设内容：1.背崩乡、德兴乡、墨脱镇、达木乡和帮辛乡庭院种植优质白肉枇杷10721株；2.在背崩乡、德兴乡、墨脱镇、达木乡和帮辛乡茶园套种优质白肉枇杷24279株及配套灌溉给水管网PE管DN75：7000m、PE管DN50:12000m、PE管DN32:10000m、取水口1处；3.农资采购：有机肥350吨，油饼肥175吨,防草布35000张，黄豆枇杷追肥52.5吨，花生追肥52.5吨等工程。                                                                                
必要性：白肉枇杷种植是全县产业重中之重，符合产业规划和定位。通过本项目的实施，让本地劳动力的参与，可以提高村民的专业技术水平以及就业能力，增收的同时也获得了更好的技能，为产业振兴和兴边固边奠定了基础。
可行性：周边乡镇白肉枇杷种植已经试种成功，种植经验充足，且借助墨脱县有丰富的动植物资源，建设该项目可行。白肉枇杷1期项目中带动增收情况明显，1.肥料运输费427680元2.回肥及种植枇杷（乡土人才）：1137680元3.管子（运费,接管子费用）：258900元4.接穗款：555000元5.育苗（管护，浇水，施肥）：1373800元6.回收果子（大约1800斤）：57060元。合计：3810120元。白肉枇杷2期项目中带动增收情况，1.种苗、肥料、农资等运输费用：388245元；2.管护、种植等人工费用：790010元；3.接穗款：943560元；4.育苗、管护费用：405900元；5.浇水管理费用：68720元。合计：2596435元。合计目前产业带动增收640.7万元。
运营主体：到户项目</t>
  </si>
  <si>
    <t>墨脱县林草局</t>
  </si>
  <si>
    <t>联农带农实施方案已完成编制；
运营主体：到户项目</t>
  </si>
  <si>
    <t>社会效益：通过项目实施，提高就业率，改善当地居民生活水平，增加村民收入，实现科技兴林。
经济效益：本项目计划茶园套种24279株优质白肉枇杷，庭院种植10721株，共计35000株。丰产期单棵果树产量20余公斤，3.5万株约70万公斤。墨脱县种植的三月白、白雪早、香妃等新品种，售价还要高20%以上。茶园中套种果树，有效地美化茶园的生态环境、形成具有层次性和丰富性的茶园景观。茶园套种果树比单一种植茶叶每亩够增收3000元左右，春季摘春茶采春果。茶园套种树木不仅是生态发展的需求，也符合广大茶农的利益需求，提高经济收入。</t>
  </si>
  <si>
    <t>墨脱县德兴乡德兴村茶产业配套设施项目</t>
  </si>
  <si>
    <t>建设内容：新建道路工程3895.5平方米、排水沟695米、管涵20米及交通安全工程等附属工程。结合“桃花节+春茶季”进行茶叶品牌推广与宣传。
可行性：一是茶产业升级的可行。德兴村现有茶园面积249亩，是德兴村重要的农业产业，自茶园可采摘以来，德兴村增收明显，茶叶变成金树叶，持续对群众增收。但通茶园道路现为粗通土路，群众通行、运输茶青不便，急需对该道路进行硬化，方便群众采摘。
二是农业产业同旅游业的融合可行。项目建成后，对激发茶旅融合起到积极作用，结合目前打造旅游名县，积极深挖农旅融合，墨脱特色茶产业是绝佳的切入点，引导游客进行茶园游，采摘体验游等旅游配套服务，推广墨脱茶叶的同时，带动群众增收致富。
三是施工环境的可行。该项目位于墨脱县德兴乡德兴村，周边道路运输条件完备，施工环境优越，群众对于该项目支持度较高，机械人工方面可有效减轻施工环节的压力。
必要性：一是改善茶园采摘条件的必要。为249亩茶园建设硬化道路，方便茶农进行施肥、修剪、采摘茶青等作业，提升茶园基础设施配套，同时，墨脱雨水较多，硬化道路对增强农业安全生产工作具有积极作用。
二是符合村庄产业发展的必要。该项目的实施符合村庄发展实际，能够有效辐射整条路涉及的茶园、水稻田等农业，方便群众生产生活，提高村容村貌 ，有效提升村内基础设施，为茶旅融合工作打下一定的基础。
三是集体发展的必要。该项目对于完善墨脱县德兴乡德兴村的基础设施的配套水平，增强德兴村的吸纳能力和承载功能，改善村庄形象，扩大村庄交通规模，提高城镇化率，缩小城乡差别，实现城乡统筹发展，发展农村经济等有着重要的意义。                                                                                                             四是多年来各茶企凭借自有资金对林芝茶叶进行宣传，已在国内市场取得一定成效，国际市场也已展露头角。该项目的实施无疑是对“林芝茶叶”品牌宣传的再扩大，再加强，以更好落实自治区党委政府关于“做大做强，全国占有一席之地”的重要指示精神。
运营主体：德兴村村集体+农户</t>
  </si>
  <si>
    <t>联农带农实施方案已完成编制；
运营主体：德兴村村集体+农户</t>
  </si>
  <si>
    <t xml:space="preserve">经济效益：实施该项目，持续改善德兴村茶园基础设施，健全群众采摘环境，带动群众持续深挖茶产业内生动力，方便群众采摘，节约采摘时间，减少茶青损耗，保证茶青品质，预计每年茶青收入增加15万元。
社会效益：持续改善茶园基础设施，完善墨脱县德兴乡德兴村的基础设施的配套水平，增强德兴村的吸纳能力和承载功能，改善村庄形象，扩大村庄交通规模，提高城镇化率，缩小城乡差别，实现城乡统筹发展，发展农村经济等有着重要的意义。   </t>
  </si>
  <si>
    <t>墨脱县德兴乡德兴村黑猪养殖产业配套项目</t>
  </si>
  <si>
    <t>建设内容：道路提升共835m，道路宽3.5m，为水泥混凝土路面，共建设面积3287.5㎡，新建边沟720m，配套减速带32m。
可行性：一是产业发展的可行。该项目实施后，通过完善道路设施、路面硬化等方式，能够更好的完善养殖场的综合服务配套，提高德兴村的生活质量，提升墨脱县德兴乡的区域竞争力，成为新的产业增长点。二是施工环境的可行。该项目位于墨脱县德兴乡德兴村，周边道路运输条件完备，施工环境优越，群众对于该项目支持度较高，机械人工方面可有效减轻施工环节的压力；三是后期效益的可行。该项目作为产业发展的配套项目，实施后对于养殖场的发展助力极大，有效解决目前养殖场调运难、出栏难的问题，大大缓解养殖场在生产环节面临的道路难题，后续效益得到充足保障。
必要性：德兴村黑猪养殖场基础设施薄弱，目前养殖场周边无硬化、且为粗通简易道路，群众在对该养殖场的运营存在相关困难，导致养殖场经营效果不佳，群众对该养殖场高效运转期盼极强，作为德兴村村集体经济之一，养殖场的有效运营一方面可以满足群众猪肉的自给自足，减轻群众生产生活压力；二是可以激活村集体产业，促进村集体经济持续增长。道路、硬化完成后，该养殖场可以正常调运、饲养生猪、本地藏猪等品种，持续扩大现有规模，增强本地农产品竞争力，估算年出栏头数可达80头，按照每头生猪300斤，每斤猪肉15元计算，每年为德兴村带来36万元的集体收入，持续带动德兴村增收致富。三是持续深挖本地产业带动情况，养殖场有序运行后，安排群众就业岗位4个，月工资3000元计算，年带动群众工资收入14.4万元。综上所述，实施该项目，对于德兴村养殖产业提质增效实施该项目很有必要。
运营主体：德兴村村集体+农户</t>
  </si>
  <si>
    <t>经济效益：一是集体经济持续增收。道路、硬化完成后，该养殖场可以正常调运、饲养生猪、本地藏猪等品种，持续扩大现有规模，增强本地农产品竞争力，估算年出栏头数可达80头，按照每头生猪300斤，每斤猪肉15元计算，每年为德兴村带来36万元的集体收入，持续带动德兴村增收致富。
二是持续深挖本地产业带动情况，养殖场有序运行后，安排群众就业岗位4个，月工资3000元计算，年带动群众工资收入14.4万元。
社会效益：一是持续做好产业提档，补短板。黑猪养殖场项目前身为扶贫产业项目，投入运行以来，受限于道路运输的难题，只能村内自养自给自足，无法形成经济效益带动村集体收入，该项目实施后，打通养殖场发展堵点，持续扩大村集体产业效益，带动村集体经济增长。
二是持续挖掘农牧业潜力。群众对于养殖业热情高涨，多年来墨脱县群众多靠自养牲畜满足肉制品的供给，随着和美乡村、人畜分离等项目的实施，传统养殖业发展受限，过剩的养殖技能闲置，通过激发养殖场潜力，能够解决村内闲置劳动力，实现服务村集体经济，带动群众增收的社会效益。</t>
  </si>
  <si>
    <t>墨脱县背崩乡西让村林下资源种植提升项目</t>
  </si>
  <si>
    <t>西让村</t>
  </si>
  <si>
    <t>建设内容：在原有墨脱县背崩乡西让村林下产业石斛种植示范基地的基础上，扩大种植范围，选取合适的乡土树种种植仿野生金钗石斛10万丛，配套购置喷淋系统1套，给水管道3Km、捆扎绳1批，叶面肥2吨等相关配套设施。
可行性：一是产业发展的可行。石斛产业作为“懒人经济”，不需要大量的劳动力，管理方式相对粗放，同时作为一种低投入高产出的林下经济，平均投入一批可采摘7-8年，短期内稳步增加产业体量和规模，适合墨脱县劳动力紧缺的现状，同时墨脱县具备石斛发展的生态环境，石斛产业的持续扩大从客观环境来看是可行的。
二是经济效益的可行。该项目种植的是金钗石斛，目前收购协议价30元/斤鲜货，10万从苗每年可采摘鲜货8000斤，按照7年采摘期计算，全周期石斛粗放产值可达168万元，进一步带动村集体经济发展；同时增加村内产业管理岗位4个，月工资3000元计算，全年工资性收入带动14.4万元。
三是技术的可行。目前西让村现有金钗石斛种植项目，管理运转良好，村内掌握相应技能技术，同时邀请相关技术能力进行辅助指导，经营效果良好，储备较高的技术能力。本项目的实施具备优秀的经营、管理基础，在项目的运行方面是可行的。
必要性：一是产业发展的必要。石斛产业对于西让村群众是极具性价比的农业产业，目前西让村群众多在建筑工程上打工，但工程项目不是长久的产业，石斛作为一种粗放型的农业产业，对于劳动力的要求不高，但同时存在高额的经济价值，是符合西让村长久发展的。
二是闲散劳动力的发展需求。目前村内闲置劳动力均为居家妇女、中老人等，该人群无法在工程项目上取得收入，缺乏价值体现，石斛产业较轻的工作量符合该类人群，该项目是对村内闲置劳动力的充分吸收，使得群众居家创业增收。
运营主体：西让村村集体+农户</t>
  </si>
  <si>
    <t>背崩乡人民政府</t>
  </si>
  <si>
    <t>联农带农实施方案已完成编制；
运营主体：西让村村集体+农户</t>
  </si>
  <si>
    <t>经济效益：该项目种植的是金钗石斛，目前收购协议价30元/斤鲜货，10万从苗每年可采摘鲜货8000斤，按照7年采摘期计算，全周期石斛粗放产值可达168万元，进一步带动村集体经济发展；同时增加村内产业管理岗位4个，月工资3000元计算，全年工资性收入带动14.4万元。
社会效益：石斛产业对于西让村群众是极具性价比的农业产业，目前西让村群众多在建筑工程上打工，但工程项目不是长久的产业，石斛作为一种粗放型的农业产业，对于劳动力的要求不高，但同时存在高额的经济价值，是符合西让村长久发展的。同时对解放村内劳动力，吸纳闲散劳动力具有积极意义。</t>
  </si>
  <si>
    <t>墨脱县甘登乡甘登村民宿打造建设项目</t>
  </si>
  <si>
    <t>甘登村</t>
  </si>
  <si>
    <t>建设内容：新建民宿4栋共计1000㎡平方米，一栋为餐厅，其余三栋为为名宿住宿客房，客房15个，场地硬化480㎡、网格护坡200㎡、台阶7米长，停车位12个，围栏220m,水电接入排出等其他附属工程。
可行性：墨脱县背崩乡具有独特的资源禀赋，丰富的旅游资源、水资源，处于雅下开发主要位置，是县域经济副中心、服务雅下的靠前基地和强边固防的起点，具有政策优势、资源优势、地理优势等多重优势，发展潜力巨大。近年来，随着墨脱县创建"旅游名县"工作深入推进，旅游业迎来快速发展期，越来越多的游客到背崩乡旅游打卡，且雅下水电开发深入推进，背崩乡将迎来前所未有的发展机遇，劳务输出、机械租赁、配套产业大有可为、潜力巨大。
必要性：背崩乡受自然保护区政策限制，缺乏可开发建设用地和产业发展用地，人口集聚能力和资源承载力有限，加之现有民宿规模有限、配套设施欠缺，管理机制不够完善，难以满足未来发展需求及重大工程服务保障需求。为进一步提高背崩乡旅游服务接待能力，有效缓解全县旅游旺季带来的接待压力，树立良好的对外旅游形象，满足重大工程服务保障需求，拓宽群众收入渠道，确保民生实事落到实处，发挥效益，结合此次"林芝市墨脱县背崩乡'点对点'抓乡村振兴示范重点工作"的重要契机，实施背崩乡群众住房提质改造工程，充分利用空闲房屋，打造门珞风格特色民宿势在必要。
运营主体：甘登村村集体+农户</t>
  </si>
  <si>
    <t>联农带农实施方案已完成编制；
运营主体：甘登村村集体+农户</t>
  </si>
  <si>
    <t>经济效益：通过新建民宿4栋，旅游旺季收入15万元，旅游淡季收入8万元，年营业总额约23万元，扣除30%民宿经营成本，纯利润为18.9万元，通过新建民宿能提升村容村貌的改善，增加就业岗位，每年增加群众现金收入18.9万元。
社会效益：一是提升乡村旅游品质；二是促进和美乡村建设；三是助力县城旅游压力分流；四是服务保障重大工程建设；五是夯实基层治理能力水平。</t>
  </si>
  <si>
    <t>墨脱县达木乡贡日村农家乐基础设施提升项目</t>
  </si>
  <si>
    <t>贡日村</t>
  </si>
  <si>
    <t>建设内容：建设内容包含既有房屋室内装修改造337.2平方米、房前屋后草坪绿化672平方米及附属工程等。
可行性：一是地理区位的可行。达木乡贡日村位于扎墨公路沿线，属于进入墨脱县地域的第一村，该村设有边境检查站1处，对往来游客进行备案登记，游客沿途歇脚停留，区位优势天然使得该处人流量较大，具备深挖旅游配套资源的条件。
二是村集体经济发展的可行。贡日村经由国道穿过，两山夹一河的狭长地形，土地资源稀缺，常规农业发展受限，依托国道贯穿优势，服务保障好往来游客，从事旅游及配套服务业成为村内的主要发展方向，运营好村内集体农家乐，服务往来游客，带动村集体经济发展和群众增收。
三是经济带动的可行。项目实施后，将带动贡日村发展，增加农家乐运营人员2人，月工资3000元计算，全年工资性收入增加72000元；同时农家乐配套设施的完善，吸引游客留宿，每两天4人入住计算，日房费200元，全年可为村集体带来14.4万元的增收。
必要性：一是村集体经济的必要。因贡日村农业产业发展存在天然短板，发展农业产业难度大，转向旅游配套服务业是必然之路，村内现有的农家乐进行投资升级，由本地周末游转向外来深度游，更好的承载旅游发展。
二是增强集体凝聚力。该项目的实施，为村集体经济注入活力，解决村内就业岗位的同时，进一步增强村集体经济稳固，促进村集体经济持续发展，培育引导村内旅游产业进一步发展。
运营主体：贡日村村集体+农户</t>
  </si>
  <si>
    <t>联农带农实施方案已完成编制；
运营主体：贡日村村集体+农户</t>
  </si>
  <si>
    <t>经济效益：墨脱县达木乡贡日村农家乐基础设施提升项目，通过发展马路经济，进一步拓宽群众增收渠道，促进乡村振兴。项目实施后，将带动贡日村发展，增加农家乐运营人员2人，月工资3000元计算，全年工资性收入增加72000元；同时农家乐配套设施的完善，吸引游客留宿，每两天4人入住计算，日房费200元，全年可为村集体带来14.4万元的增收。
项目实施模式：项目完成后，以租赁形式对项目投资进行回收，在考虑效益的同时兼顾租户发展起步的困难，项目落地初期，对租户给予租金上的优惠，在正式运转后，逐步提高租金比例。
社会效益：该项目的实施，为村集体经济注入活力，解决村内就业岗位的同时，进一步增强村集体经济稳固，促进村集体经济持续发展，培育引导村内旅游产业进一步发展。根据联农带农原则：重点对脱贫人口和监测对象进行帮扶带动，在此基础上，有序带动其他农户发展。本项目联农带农的对象包括但不限于达木乡贡日村的村民。墨脱县贡日村目前户数91户，371人，低保贫困户2户9人；五保1户2人；脱贫户26户112人；监测户0户0人。</t>
  </si>
  <si>
    <t>墨脱县德兴乡荷扎村乡村旅游产业配套设施建设项目</t>
  </si>
  <si>
    <t>荷扎村</t>
  </si>
  <si>
    <t>建设内容：新建三层民宿571平方米，布置民宿房间8个,总体给排水工程和总体电气工程等附属工程。
可行性：1.经入户调研了解和村民大会表决，群众均对该项目充满信心，十分认可。村“两委”班子也连续多年请求对村内资源进行旅游开发建设，将荷扎村建设成为远近闻名的旅游村。且荷扎村旅游类毕业大学生较多，近年来多次报名民宿管家、餐饮培训，且其中不少毕业生专业为导游或旅游管理，经了解均愿意在村内干事创业。为该项目的投入运营奠定了坚实群众基础。
2.有充分的客源条件。随着果果塘景区辐射带动效应的逐渐增大，近年来到村游客逐年增多，旅游旺季村委会广场及村内道路常被车辆堵在水泄不通，村委会广场露营、打地铺情况数不胜数。而目前村内仅有民宿1家、农家乐1家，游娱基础薄弱，供给和需求严重不平衡，随着德兴大桥的通车和未来旅游大环线的规划实施，荷扎村游客将迎来大幅度增长，为该项目的投入运营提供了充足的客源条件。
必要性：1.项目实施有利于旅游资源开发及精品乡村旅游产业链打造。本项目紧紧围绕荷扎村入村道路、水稻田、果果塘景区、村容村貌展开设计，将各类景观资源进行有效串联，项目的实施将与“荷扎逸景”农家乐形成食、宿、特产销售以及民俗文化体验以及农旅融合的旅游产业链条，切实发挥助力乡村振兴的积极作用。
2.项目实施有利于补齐发展短板和果果塘景区产业链延伸。荷扎村距果果塘国家4A级景区仅3公里，果果塘景区属荷扎村地界。来墨脱旅游，必定前往著名的果果塘景区参观，作为景区属地村庄，景区辐射带动优势明显，集聚效应较高，为发展乡村旅游营造了独一无二的区位优势。且随着白玛西日桥至易贡白村道路的规划实施，荷扎村将处于旅游大环线的中心枢纽。而荷扎村目前仅有民宿1家、农家乐1家，无法满足果果塘国家4A级景区“大后方”服务保障要求和乡村旅游发展需要。项目的实施，将吸引更多游客前往荷扎村，通过提供餐饮、住宿、民俗体验等服务，促进游客消费，拉动经济发展。
3.项目实施有利于调整当地产业经济结构，促进群众增收。荷扎村村民收入渠道单一，主要收入来源为工资性收入，工资性收入占比63.9%；转移性收入占比25.06%，生产经营性收入占比9.66%；财产性收入占比1.41%。近年来，村庄乡村旅游基础设施和服务保障无项目投入，且村集体经济收入微薄，无乡村旅游自主发展资金。该项目的实施，能直接为本村村民就业岗位20余个和提供创业机会，让村民在家门口真正吃上“旅游饭”。还能有效激发村集体经济组织活力，增强自我造血能力，促进新型农村集体经济高质量发展，全面推进乡村振兴，更能通过村集体经济的发展壮大，进一步完善果果塘景区周边及村内旅游基础设施，有效提升“吃住行游购娱”服务保障水平，让景区从村集体经济收益中获得反哺，让有限资金真正花在刀刃上，实现“1+1&gt;2”的效果。
运营主体：荷扎村村集体+农户</t>
  </si>
  <si>
    <t>联农带农实施方案已完成编制；
运营主体：荷扎村村集体+农户</t>
  </si>
  <si>
    <t>经济效益：通过对新建民宿，旅游旺季收入20万元，旅游淡季收入10万元，年营业总额约30万元，扣除30%民宿经营成本，纯利润为21万元，两年内即可收回民宿投资成本。通过对基础设施提升，村容村貌的改善，每年增加4个行政村群众现金收入20万元，6年可收回投资成本。
经济效益：1.群众增收。现以每年到村游客5000人次，其中30%人进村住宿消费，人均住宿消费约200元、饮食消费50元，可带动潜在产业链消费（农产品、手工艺品、民宿等）约100/人，预估年收入超过100万元/年。德兴大桥通车后到村食宿旅游购物的游客将迎来大幅度增长，随着“果果塘大拐弯”旅游升级，到村人流量将逐步增加。2.村集体增收。能年均为村集体经济增收超过40万元，有效增强村集体自我造血和自主发展乡村旅游能力，并让果果塘景区从村集体经济收益中获得完善基础设施和服务水平反哺。3.完善乡村产业布局。该项目建成，将逐步探索产销一体化模式，为发展乡村旅游业奠定良好基础。</t>
  </si>
  <si>
    <t>墨脱县墨脱镇巴日村旅游产业项目</t>
  </si>
  <si>
    <t>巴日村</t>
  </si>
  <si>
    <t>主要建设内容：民宿587.63平方米(其中A户型10栋，单栋面积 39.21平方米;B户型2栋，单栋面积56.16平方米;C户型1栋，单栋面积83.21平方米)、挡土墙729.5立方米、栏杆185.5平方米栈道 242.58 米、硬化工程893平方米、绿化工程 4486平方米、标志塔1座及场地清表、拆除工程、土石方工程、总体给排水工程和总体电气工程等附属工程，并购置商品售卖棚81平方米、空调 17 台、床 24 套、床头柜 30 个、衣柜 14 套、液晶电视 14台及茶几、茶座、餐桌等相关设备。
可行性：1.墨脱县周边景区旅游人数较快，景区住宿、餐饮服务设施发展缓慢，主要体现为观光旅游，不能有效促进游客二次消费，不利于景区可持续发展，墨脱县墨脱镇巴日村旅游产业项目建设完成后，可以有效吸引游客停留和游客引流，促进游客二次消费，增加旅游收入，实现墨脱县旅游业可持续发展。2.根据《产业结构调整指导目录（2019）》的规定，产业类别由鼓励、限制和淘汰三类目录组成。本项目属于鼓励类第三十四类“旅游业”中的第2小类“文化旅游、健康旅游、乡村旅游、生态旅游、海洋旅游、森林旅游、草原旅游、工业旅游、体育旅游、红色旅游、民族风情游及其他旅游资源综合开发、基础设施建设及信息等服务”，符合国家产业政策。
必要性：本项目的建设有利于完善墨脱县墨脱镇巴日村旅游配套服务设施，满足游客对高端食、宿的需求，促进二次消费，实现当地旅游业的可持续发展。项目的实施将极大促进巴日村经济快速发展，为当地居民提供民宿休闲、文化交流、特产售卖、休闲娱乐的活动场所，并为区域内的旅游环境和经济环境的改善起到重要的作用，并将为切实提高人民群众的生活水平起到重要作用。
经营主体：西藏凯莱国际旅行社有限公司</t>
  </si>
  <si>
    <t>社会效益：项目建成并成功运营后，首先必将增加观光客的旅游开支，从而带动旅游消费，增加当地的旅游收入；其次成功开发好该项目后，将与周边旅游资源深度融合，辐射周边区域旅游产业，增加周边旅游可玩性和整体竞争力，具有明显的社会效益。
经济效益：项目建成后将增加当地的就业人口。在运营期将为墨脱县墨脱镇巴日村提供就业岗10人，人均增收6万/年。根据本项目的建设内容，改建后民宿按入住率50%估计，民宿单价按300元/间计，年运营收入约为71.175万元/年。日接待量暂按30人次预估，人均餐饮消费按50元/天暂估，则农家乐年收入约为54.75万元/年。合计年收入预测为125.925万元/年。</t>
  </si>
  <si>
    <t>墨脱县背崩乡德尔贡村小型供水规范化改造工程</t>
  </si>
  <si>
    <t>建设内容：新建蓄水池1座、絮凝池1座、一体化设备1座、消毒房1间、管理房1间等相关配套设施。
可行性：墨脱县背崩乡德尔贡村供水供水规范化工程，通过近几年来农村饮水解困和饮水安全工程的实施，为巩固提升农村饮水供水规范化问题积累了丰富的经验，在技术方面和管理方面已有比较成功的经验，在水资源和经济方面也有很好的条件。行政村公路已基本建成，水泥钢筋运输方便。对于砂石料，原则上就近取材，县里都有砂石料场，运距基本在10km以内，因此从材料供应及交通运输考虑，墨脱县背崩乡德尔贡村小型供水规范化改造工程是可行的。
必要性：本项目实施后共解决德尔贡村58户436人以及牲畜450头小型供水规范化改造问题。巩固提升饮水安全问题是农民的迫切需要。饮水安全问题很多，是我国农村亟待解决的严重问题之一，不仅影响群众的身心健康和正常生活，也是农村社会的不稳定因素，所以修建供水供水规范化工程迫在眉睫。让人民群众喝上干净水、为农村居民营造一个良好的生活环境，为基本建成小康社会是党和各级政府的职责。
管护机制及经费来源:项目竣工验收合格后交由村委会负责日常管理维护，所需资金从村集体资金中支出。</t>
  </si>
  <si>
    <t>墨脱县水利局</t>
  </si>
  <si>
    <t>社会效益：农村给水工程的实施，还可为受益居民提供安全、卫生的生活饮用水，减少水致疾病和地方病的发病率，提高健康水平，并可改善和提高受益居民的生活质量，节省劳动力，发展庭院经济，增加农民收入，促进农村经济发展，其社会效益是十分显著的。
经济效益：供水工程的实施还可以促使农民更加合理的利用土地，通过水量、水质的保证来增加作物的产量，促进农民增收。</t>
  </si>
  <si>
    <t>墨脱县德兴乡文朗村小型供水规范化改造工程</t>
  </si>
  <si>
    <t>文朗村</t>
  </si>
  <si>
    <t>建设内容：新建蓄水池1座、絮凝池1座、一体化设备1座、消毒房1间、管理房1间等相关配套设施。
可行性：墨脱县德兴乡文朗村供水供水规范化工程，通过近几年来农村饮水解困和饮水安全工程的实施，为巩固提升农村饮水供水规范化问题积累了丰富的经验，在技术方面和管理方面已有比较成功的经验，在水资源和经济方面也有很好的条件。群众对新建安全供水工程的积极性很高，供水规范化工程，一是提高了当地农民的身体健康水平，提高了生产力，降低了因饮水问题造成的各种疾病的费用；二是农民群众热切盼望解决饮水安全问题，并积极参与农村饮水安全建设，筹资投劳的积极性都很高。总之，综合上述各方面的有利因素，墨脱县德兴乡文朗村小型供水规范化改造工程建设的管理条件、水资源条件和经济条件上都是可行的。
必要性：本项目实施后共解决文朗村68户414人以及牲畜109头小型供水规范化改造问题。不仅影响群众的身心健康和正常生活，也是农村社会的不稳定因素，所以修建供水供水规范化工程迫在眉睫。实施供水供水规范化工程，是社会主义新农村建设的重要任务，对于保障广大农民群众身体健康和生命安全，改善农村人居环境，提高农村生活质量，加快实现全面建设小康社会目标，具有重要意义。
管护机制及经费来源:项目竣工验收合格后交由村委会负责日常管理维护，所需资金从村集体资金中支出。</t>
  </si>
  <si>
    <t>社会效益：农村给水工程的实施，还可为受益居民提供安全、卫生的生活饮用水，减少水致疾病和地方病的发病率，提高健康水平，并可改善和提高受益居民的生活质量，节省劳动力，发展庭院经济，增加农民收入，促进农村经济发展，其社会效益是十分显著的。
经济效益：该项目的实施具有很强的社会效益和生态效益，达到改善局部生态环境和社会环境，促进精神文明的发展有助于拉动内需，促进农村剩余劳动力的就业，促进相关行业的发展，有利于国家经济建设。</t>
  </si>
  <si>
    <t>墨脱县荷扎村人居环境整治项目</t>
  </si>
  <si>
    <t xml:space="preserve">建设内容：核定新建挡土墙工程5310.86立方米、围栏工程1627.43米、硬化工程 2274.13 平方米、台阶工程 19.8平方米等附属设施。
可行性：1、村内入户道路基本硬化完成，有部分村民院内没有硬化，墨脱多雨，给村民出行带来很多不方便，需要硬化；2、有两户村民上下出行不方便，根据村内需求，结合现场实际，新建台阶，使得上下连通，方便出行。3、村内部分居民院落周围高差较大，有安全隐患，同时为了整个村子的美观，后期可在挡土墙上做文化宣传用，故而在需要的位置设置挡土墙。
必要性：本项目的建设和实施可以有效的改善当地居民的生活面貌和生活质量，同时对村容村貌建设工作意义重大。
</t>
  </si>
  <si>
    <t xml:space="preserve">本项目的建设和实施可以有效的改善当地居民的生活面貌和生活质量，同时对村容村貌建设工作意义重大。
</t>
  </si>
  <si>
    <t>已下批复</t>
  </si>
  <si>
    <t>墨脱县背崩乡地东村基础设施建设项目</t>
  </si>
  <si>
    <t>建设内容：新建混凝土硬化581平方米、挡墙上设铁艺护栏12米、新建毛石混凝土挡墙299.2立方米以及其他配套附属工程等。                                                                                                                                                可行性、必要性：项目建成后，对于完善农村产业基础设施的配套水平，增强农村吸纳能力和承载功能，改善村庄形象，发展农村经济等有着重要的意义。该村基础设施、 公服设施等方面差距仍然很大。实施本项目，有利于提高村内基础设施，提升村庄形象，对建设美丽乡村有积极作用。
管护机制及经费来源:项目竣工验收合格后交由村委会负责日常管理维护，所需资金从村集体资金中支出。</t>
  </si>
  <si>
    <t>完善农村基础配套设施，提升农村旅游形象，建设美丽乡村，带动墨脱群众增收致富，同时对村容村貌建设工作意义重大。</t>
  </si>
  <si>
    <t>墨脱县格当乡多龙岗村村内基础设施配套建设项目</t>
  </si>
  <si>
    <t>多龙岗村</t>
  </si>
  <si>
    <t>建设内容：新建挡土墙工程2929.06立方米、道路工程1690平方米及土石方工程、总图给排水工程等附属工程；                                 可行性、必要性：通过以工代赈实施该项目能够广泛带动当地农村劳动力就业增收，且投资规模小、技术门槛低、前期工作简单、务工技能要求不高的农业农村基础设施项目，进一步增加当地就业容量，实施该项目可行。墨脱脱县格当乡多龙岗村内基础设施配套建设项目，主要目的是对场地进行平整，建设一是为后续安置房建设提供良好的施工条件；二是平整的场地有利于降低施工难度和成本，提高工程质量；三是提高土地利用率和居住环境质量；四是墨脱脱县格当乡多龙岗村内基础设施配套建设项目建设可以带动相关产业的发展，增加就业机会，促进区域经济的繁荣和发展；五是提高地基的稳定性和承载力，从而提高安置房的抗灾能力，确保居民的生命财产安全。
管护机制及经费来源:项目竣工验收合格后交由村委会负责日常管理维护，所需资金从村集体资金中支出。</t>
  </si>
  <si>
    <t>格当乡人民政府</t>
  </si>
  <si>
    <t>社会效益：本项目的实施可以促进项目区的经济发展，推动基础设施建设，提高生产效率，进而促进产业升级和区域经济增长；可以为多龙岗村提供更多的就业机会，帮助当地村民增加收入，改善生活条件；本项目可以提升项目区的基础设施水平，为区域发展提供坚实基础；
经济效益：促进村民增收：本次项目施工工期预计为6个月。人工工资标准为，《西藏自治 区人力资源和社会保障厅关于印发&lt;2015年七地(市)劳动力市场部分(工种)工资指导价位&gt;的通知》综合计算的(普工:260元/ 日，高级技工:480元/日)。预计累计工日2450天，预计总劳务报酬104万元，占中央财政内的31.68%。劳务报酬按月发放给参工农牧民。</t>
  </si>
  <si>
    <t>墨脱县格当乡格当村产业基础设施配套建设项目</t>
  </si>
  <si>
    <t>格当村</t>
  </si>
  <si>
    <t>建设内容：新建道路工程6199平方米、涵洞工程18米、平面交叉工程56平方米及交安工程、场地清表工程、土石方工程等。
可行性、必要性：通过以工代赈实施该项目能够广泛带动当地农村劳动力就业增收，且投资规模小、技术门槛低、前期工作简单、务工技能要求不高的农业农村基础设施项目，进一步增加当地就业容量，实施该项目可行。格当村路段道路尚未硬化，路两边土路部分扬尘较大，雨季泥泞，沿线缺少安防设施、路基排水等，工程道路是经济发展的动脉，是促进有效投资、稳就业保民生，拉动县域消费、稳住经济大盘的重要举措，也是推动人民群众共享改革发展成果、提高劳动者素质的有效手段，更是缩小城乡区域发展和收入差距、推动实现共同富裕的重要途径，有着重要而深远的意义。因此，墨脱县格当乡格当村村内基础设施配套建设项目建设是十分必要的。
管护机制及经费来源:项目竣工验收合格后交由村委会负责日常管理维护，所需资金从村集体资金中支出。</t>
  </si>
  <si>
    <t>社会效益：本项目的实施可以促进项目区的经济发展，推动基础设施建设，提高生产效率，进而促进产业升级和区域经济增长；可以为格当村提供更多的就业机会，帮助当地村民增加收入，改善生活条件；本项目可以提升项目区的基础设施水平，为区域发展提供坚实基础；
经济效益：促进村民增收：本次项目施工工期预计为6个月。人工工资标准为，《西藏自治 区人力资源和社会保障厅关于印发&lt;2015年七地(市)劳动力市场部分(工种)工资指导价位&gt;的 通知》综合计算的(普工:260元/ 日，高级技工:480元/日)。预计累计工日2190日，预计总劳务报酬81.47万元，占中央财政内以工代赈资金的25.83%。劳务报酬按月发放给参工农牧民。</t>
  </si>
  <si>
    <t>墨脱县格当乡德吉村村内基础设施配套建设项目</t>
  </si>
  <si>
    <t>德吉村</t>
  </si>
  <si>
    <t xml:space="preserve">建设内容：新建挡土墙工程911立方米、道路工程2315平方米及土石方工程、总体给排水工程、总体电气工程等附属工程。                       可行性、必要性：通过以工代赈实施该项目能够广泛带动当地农村劳动力就业增收，且投资规模小、技术门槛低、前期工作简单、务工技能要求不高的农业农村基础设施项目，进一步增加当地就业容量，实施该项目可行。墨脱县格当乡德吉村村内基础设施配套建设项目的主要目的是对场地进行平整，建设一是为后续安置房建设提供良好的施工条件；二是平整的场地有利于降低施工难度和成本，提高工程质量；三是提高土地利用率和居住环境质量；四是墨脱县格当乡德吉村村内基础设施配套建设项目建设可以带动相关产业的发展，增加就业机会，促进区域经济的繁荣和发展；五是提高地基的稳定性和承载力，从而提高安置房的抗灾能力，确保居民的生命财产安全。
管护机制及经费来源:项目竣工验收合格后交由村委会负责日常管理维护，所需资金从村集体资金中支出。
</t>
  </si>
  <si>
    <t>社会效益：本项目的实施可以促进项目区的经济发展，推动基础设施建设，提高生产效率，进而促进产业升级和区域经济增长；可以为德吉村提供更多的就业机会，帮助当地村民增加收入，改善生活条件；本项目可以提升项目区的基础设施水平，为区域发展提供坚实基础；
经济效益：促进村民增收：本次项目施工工期预计为6个月。人工工资标准为，《西藏自治 区人力资源和社会保障厅关于印发&lt;2015年七地(市)劳动力市场部分(工种)工资指导价位&gt;的 通知》综合计算的(普工:260元/日，高级技工:480元/日)。预计累计工日2330工日，预计总劳务报酬81.92万元，占中央财政内以工代赈资金的24.61%。劳务报酬按月发放给参工农牧民。</t>
  </si>
  <si>
    <t>墨脱县加热萨乡兴开配套基础设施建设项目</t>
  </si>
  <si>
    <t>兴开搬迁点</t>
  </si>
  <si>
    <t>建设内容：新建挡土墙工程570.76 立方米、场地硬化工程2465.09平方米、排水沟83米及土石方工程等附属工程。                              可行性、必要性：通过以工代赈实施该项目能够广泛带动当地农村劳动力就业增收，且投资规模小、技术门槛低、前期工作简单、务工技能要求不高的农业农村基础设施项目，进一步增加当地就业容量，实施该项目可行。墨脱县加热萨乡兴开配套基础设施建设项目，帮助贫困地区改善基础设施：通过本项目的实施可以为贫困地区的村庄提供基础设施建设项目，改善加热萨乡兴开当地的基础设施、附属设施和环境条件，为当地的发展创造更好的基础，增强村民的获得感和幸福感。 
管护机制及经费来源:项目竣工验收合格后交由村委会负责日常管理维护，所需资金从村集体资金中支出。</t>
  </si>
  <si>
    <t>加热萨乡人民政府</t>
  </si>
  <si>
    <t>社会效益：经济发展：本项目的实施可以促进项目区的经济发展，推动基础设施建设，提高生产效率，进而促进产业升级和区域经济增长；就业与收入：可以为加热萨乡兴开提供更多的就业机会，帮助当地村民增加收入，改善生活条件，助力脱贫攻坚；基础设施提升：本项目可以提升项目区的基础设施水平，为区域发展提供坚实基础；生态环境保护：本项目项目注重生态环境保护和可持续发展，可以促进绿色发展，提高项目区的生态环境质量；文化交流与传承：在实施过程中，可以弘扬劳动精神，增强人民群众的文化认同感和归属感，传承优秀传统文化。
经济效益：促进村民增收：该项目共需务工人员80人，其中普工37人，砼工38人，支模工5人。劳务报酬发放标准参考当地农民工工资水平确定，预计共发放劳务报酬46.81万元，占申请以工代赈资金205.73万元的22.75%。具体发放标准如下：1.普工37名。按280元／人／天计算，预计发放劳务报酬17.57万元。2.砼工38名。人员工资按400元/天，预计发放劳务报酬26.40万元。3.支模工5人。按400元/天发放劳务报酬，预计发放劳务报酬2.84万元。</t>
  </si>
  <si>
    <t>墨脱县德兴乡德兴村宜居宜业和美乡村提升打造项目</t>
  </si>
  <si>
    <t>主要建设内容：改造民宿797.87平方米(共8户)、厕所560平方米(共80户),新建村内道路硬化13247.79平方米、雨水排水工程1662米、挡土墙1890米、庭院仿竹篱笆围栏 2006.55米及排污工程和拆除工程等附属工程;并购置床49 套、床上用品 98 套、电视 33 台、空调 33 套等相关设备
可行性：近年来，随着墨脱县创建"旅游名县"工作深入推进，旅游业迎来快速发展期，越来越多的游客到德兴乡旅游打卡，德兴乡将迎来前所未有的发展机遇，旅游产业大有可为、潜力巨大。本项目打造德兴村宜居宜业和美村庄提升村内基础设施、人居环境及旅游配套设施等实现乡村美丽，保障村庄环境美、生态美、精神美的民心工程，提高农民积极性与参与性，提升游客体验感。
必要性：根据村庄现场调查统计，大部分农户污水排至户外排水主沟，部分较落后的村庄依靠地面排水，该村现无污水系统，道路排水及村内排水为边沟排水，污水与雨水合流排放，自然散排。村庄主要道路建有排水明沟，雨水、污水最终排至村外地势低的坑塘、河道或沟渠。部分主干道、田间生产道路未硬化，支路路面土路居多，个别户门前局部硬化，采用硬化的方式与标准差异较大。且部分路段生产作业道很窄，而且等级较低，造成通车不便，农产品及物资运输困难。项目的实施，致力于完善德兴村基础设施建设，项目的建设符合国家及地区关于乡村振兴相关政策文件背景也符合项目所在地的实际需求，故项目的是必要的。</t>
  </si>
  <si>
    <t>墨脱县2024年贷款贴息项目</t>
  </si>
  <si>
    <t xml:space="preserve">完成缴纳2024年扶贫贷款贴息（利差补贴）。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</si>
</sst>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0\)"/>
  </numFmts>
  <fonts count="36">
    <font>
      <sz val="11"/>
      <name val="宋体"/>
      <charset val="134"/>
    </font>
    <font>
      <sz val="14"/>
      <name val="宋体"/>
      <charset val="134"/>
      <scheme val="minor"/>
    </font>
    <font>
      <b/>
      <sz val="12"/>
      <color rgb="FFFF0000"/>
      <name val="宋体"/>
      <charset val="134"/>
    </font>
    <font>
      <sz val="12"/>
      <name val="宋体"/>
      <charset val="134"/>
    </font>
    <font>
      <sz val="18"/>
      <name val="宋体"/>
      <charset val="134"/>
    </font>
    <font>
      <sz val="36"/>
      <name val="方正小标宋简体"/>
      <charset val="134"/>
    </font>
    <font>
      <b/>
      <sz val="14"/>
      <name val="宋体"/>
      <charset val="134"/>
      <scheme val="minor"/>
    </font>
    <font>
      <sz val="10"/>
      <name val="宋体"/>
      <charset val="134"/>
    </font>
    <font>
      <sz val="9"/>
      <name val="宋体"/>
      <charset val="134"/>
    </font>
    <font>
      <b/>
      <sz val="12"/>
      <color rgb="FFFF0000"/>
      <name val="宋体"/>
      <charset val="134"/>
      <scheme val="major"/>
    </font>
    <font>
      <b/>
      <sz val="11"/>
      <name val="宋体"/>
      <charset val="134"/>
    </font>
    <font>
      <sz val="8"/>
      <name val="宋体"/>
      <charset val="134"/>
    </font>
    <font>
      <sz val="11"/>
      <color rgb="FF000000"/>
      <name val="宋体"/>
      <charset val="134"/>
    </font>
    <font>
      <u/>
      <sz val="11"/>
      <color rgb="FF0000FF"/>
      <name val="宋体"/>
      <charset val="134"/>
    </font>
    <font>
      <u/>
      <sz val="11"/>
      <color rgb="FF800080"/>
      <name val="宋体"/>
      <charset val="134"/>
    </font>
    <font>
      <sz val="11"/>
      <color rgb="FFFF000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1"/>
      <color indexed="8"/>
      <name val="宋体"/>
      <charset val="134"/>
    </font>
    <font>
      <sz val="11"/>
      <color theme="1"/>
      <name val="宋体"/>
      <charset val="134"/>
      <scheme val="minor"/>
    </font>
    <font>
      <sz val="10"/>
      <name val="Arial"/>
      <charset val="134"/>
    </font>
    <font>
      <sz val="11"/>
      <color rgb="FF000000"/>
      <name val="Tahoma"/>
      <charset val="134"/>
    </font>
    <font>
      <sz val="12"/>
      <name val="Times New Roman"/>
      <charset val="134"/>
    </font>
  </fonts>
  <fills count="40">
    <fill>
      <patternFill patternType="none"/>
    </fill>
    <fill>
      <patternFill patternType="gray125"/>
    </fill>
    <fill>
      <patternFill patternType="solid">
        <fgColor rgb="FF00206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7030A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8080"/>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84">
    <xf numFmtId="0" fontId="0" fillId="0" borderId="0">
      <alignment vertical="center"/>
    </xf>
    <xf numFmtId="43" fontId="12" fillId="0" borderId="0">
      <alignment vertical="top"/>
      <protection locked="0"/>
    </xf>
    <xf numFmtId="176" fontId="12" fillId="0" borderId="0" applyProtection="0">
      <alignment vertical="center"/>
    </xf>
    <xf numFmtId="9" fontId="12" fillId="0" borderId="0" applyProtection="0">
      <alignment vertical="center"/>
    </xf>
    <xf numFmtId="41" fontId="12" fillId="0" borderId="0" applyProtection="0">
      <alignment vertical="center"/>
    </xf>
    <xf numFmtId="42" fontId="12" fillId="0" borderId="0" applyProtection="0">
      <alignment vertical="center"/>
    </xf>
    <xf numFmtId="0" fontId="13" fillId="0" borderId="0" applyProtection="0">
      <alignment vertical="center"/>
    </xf>
    <xf numFmtId="0" fontId="14" fillId="0" borderId="0" applyProtection="0">
      <alignment vertical="center"/>
    </xf>
    <xf numFmtId="0" fontId="12" fillId="8" borderId="7" applyProtection="0">
      <alignment vertical="center"/>
    </xf>
    <xf numFmtId="0" fontId="15" fillId="0" borderId="0" applyProtection="0">
      <alignment vertical="center"/>
    </xf>
    <xf numFmtId="0" fontId="16" fillId="0" borderId="0" applyProtection="0">
      <alignment vertical="center"/>
    </xf>
    <xf numFmtId="0" fontId="17" fillId="0" borderId="0" applyProtection="0">
      <alignment vertical="center"/>
    </xf>
    <xf numFmtId="0" fontId="18" fillId="0" borderId="8" applyProtection="0">
      <alignment vertical="center"/>
    </xf>
    <xf numFmtId="0" fontId="19" fillId="0" borderId="8" applyProtection="0">
      <alignment vertical="center"/>
    </xf>
    <xf numFmtId="0" fontId="20" fillId="0" borderId="9" applyProtection="0">
      <alignment vertical="center"/>
    </xf>
    <xf numFmtId="0" fontId="20" fillId="0" borderId="0" applyProtection="0">
      <alignment vertical="center"/>
    </xf>
    <xf numFmtId="0" fontId="21" fillId="9" borderId="10" applyProtection="0">
      <alignment vertical="center"/>
    </xf>
    <xf numFmtId="0" fontId="22" fillId="10" borderId="11" applyProtection="0">
      <alignment vertical="center"/>
    </xf>
    <xf numFmtId="0" fontId="23" fillId="10" borderId="10" applyProtection="0">
      <alignment vertical="center"/>
    </xf>
    <xf numFmtId="0" fontId="24" fillId="11" borderId="12" applyProtection="0">
      <alignment vertical="center"/>
    </xf>
    <xf numFmtId="0" fontId="25" fillId="0" borderId="13" applyProtection="0">
      <alignment vertical="center"/>
    </xf>
    <xf numFmtId="0" fontId="26" fillId="0" borderId="14" applyProtection="0">
      <alignment vertical="center"/>
    </xf>
    <xf numFmtId="0" fontId="27" fillId="12" borderId="0" applyProtection="0">
      <alignment vertical="center"/>
    </xf>
    <xf numFmtId="0" fontId="28" fillId="13" borderId="0" applyProtection="0">
      <alignment vertical="center"/>
    </xf>
    <xf numFmtId="0" fontId="29" fillId="14" borderId="0" applyProtection="0">
      <alignment vertical="center"/>
    </xf>
    <xf numFmtId="0" fontId="30" fillId="15" borderId="0" applyProtection="0">
      <alignment vertical="center"/>
    </xf>
    <xf numFmtId="0" fontId="12" fillId="16" borderId="0" applyProtection="0">
      <alignment vertical="center"/>
    </xf>
    <xf numFmtId="0" fontId="12" fillId="17" borderId="0" applyProtection="0">
      <alignment vertical="center"/>
    </xf>
    <xf numFmtId="0" fontId="30" fillId="18" borderId="0" applyProtection="0">
      <alignment vertical="center"/>
    </xf>
    <xf numFmtId="0" fontId="30" fillId="19" borderId="0" applyProtection="0">
      <alignment vertical="center"/>
    </xf>
    <xf numFmtId="0" fontId="12" fillId="20" borderId="0" applyProtection="0">
      <alignment vertical="center"/>
    </xf>
    <xf numFmtId="0" fontId="12" fillId="21" borderId="0" applyProtection="0">
      <alignment vertical="center"/>
    </xf>
    <xf numFmtId="0" fontId="30" fillId="22" borderId="0" applyProtection="0">
      <alignment vertical="center"/>
    </xf>
    <xf numFmtId="0" fontId="30" fillId="23" borderId="0" applyProtection="0">
      <alignment vertical="center"/>
    </xf>
    <xf numFmtId="0" fontId="12" fillId="24" borderId="0" applyProtection="0">
      <alignment vertical="center"/>
    </xf>
    <xf numFmtId="0" fontId="12" fillId="25" borderId="0" applyProtection="0">
      <alignment vertical="center"/>
    </xf>
    <xf numFmtId="0" fontId="30" fillId="26" borderId="0" applyProtection="0">
      <alignment vertical="center"/>
    </xf>
    <xf numFmtId="0" fontId="30" fillId="27" borderId="0" applyProtection="0">
      <alignment vertical="center"/>
    </xf>
    <xf numFmtId="0" fontId="12" fillId="28" borderId="0" applyProtection="0">
      <alignment vertical="center"/>
    </xf>
    <xf numFmtId="0" fontId="12" fillId="29" borderId="0" applyProtection="0">
      <alignment vertical="center"/>
    </xf>
    <xf numFmtId="0" fontId="30" fillId="30" borderId="0" applyProtection="0">
      <alignment vertical="center"/>
    </xf>
    <xf numFmtId="0" fontId="30" fillId="31" borderId="0" applyProtection="0">
      <alignment vertical="center"/>
    </xf>
    <xf numFmtId="0" fontId="12" fillId="32" borderId="0" applyProtection="0">
      <alignment vertical="center"/>
    </xf>
    <xf numFmtId="0" fontId="12" fillId="33" borderId="0" applyProtection="0">
      <alignment vertical="center"/>
    </xf>
    <xf numFmtId="0" fontId="30" fillId="34" borderId="0" applyProtection="0">
      <alignment vertical="center"/>
    </xf>
    <xf numFmtId="0" fontId="30" fillId="35" borderId="0" applyProtection="0">
      <alignment vertical="center"/>
    </xf>
    <xf numFmtId="0" fontId="12" fillId="36" borderId="0" applyProtection="0">
      <alignment vertical="center"/>
    </xf>
    <xf numFmtId="0" fontId="12" fillId="37" borderId="0" applyProtection="0">
      <alignment vertical="center"/>
    </xf>
    <xf numFmtId="0" fontId="30" fillId="38" borderId="0" applyProtection="0">
      <alignment vertical="center"/>
    </xf>
    <xf numFmtId="0" fontId="31" fillId="0" borderId="0" applyProtection="0">
      <alignment vertical="center"/>
    </xf>
    <xf numFmtId="0" fontId="31" fillId="0" borderId="0" applyProtection="0"/>
    <xf numFmtId="0" fontId="31" fillId="0" borderId="0">
      <alignment vertical="center"/>
    </xf>
    <xf numFmtId="0" fontId="12" fillId="0" borderId="0">
      <alignment vertical="center"/>
    </xf>
    <xf numFmtId="0" fontId="31" fillId="0" borderId="0" applyProtection="0">
      <alignment vertical="center"/>
    </xf>
    <xf numFmtId="0" fontId="32" fillId="0" borderId="0">
      <alignment vertical="center"/>
    </xf>
    <xf numFmtId="0" fontId="33" fillId="0" borderId="0" applyProtection="0"/>
    <xf numFmtId="0" fontId="33" fillId="0" borderId="0"/>
    <xf numFmtId="0" fontId="12" fillId="0" borderId="0"/>
    <xf numFmtId="0" fontId="12" fillId="0" borderId="0">
      <protection locked="0"/>
    </xf>
    <xf numFmtId="0" fontId="31" fillId="0" borderId="0">
      <alignment vertical="center"/>
    </xf>
    <xf numFmtId="0" fontId="34" fillId="0" borderId="0" applyProtection="0">
      <alignment vertical="center"/>
    </xf>
    <xf numFmtId="0" fontId="12" fillId="0" borderId="0" applyProtection="0">
      <alignment vertical="center"/>
    </xf>
    <xf numFmtId="0" fontId="31" fillId="0" borderId="0" applyProtection="0"/>
    <xf numFmtId="0" fontId="3" fillId="0" borderId="0"/>
    <xf numFmtId="0" fontId="31" fillId="0" borderId="0" applyProtection="0">
      <alignment vertical="center"/>
    </xf>
    <xf numFmtId="0" fontId="31" fillId="0" borderId="0">
      <alignment vertical="center"/>
    </xf>
    <xf numFmtId="0" fontId="3" fillId="0" borderId="0">
      <alignment vertical="center"/>
    </xf>
    <xf numFmtId="0" fontId="34" fillId="0" borderId="0">
      <protection locked="0"/>
    </xf>
    <xf numFmtId="0" fontId="3" fillId="0" borderId="0" applyProtection="0">
      <alignment vertical="center"/>
    </xf>
    <xf numFmtId="0" fontId="3" fillId="0" borderId="0">
      <protection locked="0"/>
    </xf>
    <xf numFmtId="0" fontId="31" fillId="0" borderId="0"/>
    <xf numFmtId="0" fontId="12" fillId="0" borderId="0" applyProtection="0"/>
    <xf numFmtId="0" fontId="3" fillId="0" borderId="0">
      <alignment vertical="center"/>
    </xf>
    <xf numFmtId="0" fontId="3" fillId="0" borderId="0">
      <alignment vertical="center"/>
    </xf>
    <xf numFmtId="0" fontId="12" fillId="39" borderId="0">
      <protection locked="0"/>
    </xf>
    <xf numFmtId="0" fontId="3" fillId="0" borderId="0"/>
    <xf numFmtId="0" fontId="33" fillId="0" borderId="0">
      <protection locked="0"/>
    </xf>
    <xf numFmtId="0" fontId="31" fillId="0" borderId="0">
      <protection locked="0"/>
    </xf>
    <xf numFmtId="0" fontId="3" fillId="0" borderId="0" applyProtection="0"/>
    <xf numFmtId="0" fontId="35" fillId="0" borderId="0"/>
    <xf numFmtId="0" fontId="3" fillId="0" borderId="0">
      <alignment vertical="center"/>
    </xf>
    <xf numFmtId="0" fontId="7" fillId="0" borderId="0"/>
    <xf numFmtId="0" fontId="31" fillId="0" borderId="0" applyProtection="0">
      <alignment vertical="center"/>
    </xf>
    <xf numFmtId="0" fontId="31" fillId="0" borderId="0">
      <alignment vertical="center"/>
    </xf>
  </cellStyleXfs>
  <cellXfs count="74">
    <xf numFmtId="0" fontId="0" fillId="0" borderId="0" xfId="0" applyAlignment="1">
      <alignment vertical="center"/>
    </xf>
    <xf numFmtId="0" fontId="0" fillId="0" borderId="0" xfId="0" applyFont="1" applyFill="1" applyAlignment="1">
      <alignment horizontal="center" vertical="center"/>
    </xf>
    <xf numFmtId="0" fontId="1" fillId="0" borderId="0" xfId="0" applyFont="1" applyFill="1" applyAlignment="1" applyProtection="1">
      <alignment horizontal="left" vertical="center" wrapText="1"/>
    </xf>
    <xf numFmtId="0" fontId="1" fillId="0" borderId="0" xfId="0" applyFont="1" applyFill="1" applyAlignment="1" applyProtection="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center" vertical="center" wrapText="1"/>
    </xf>
    <xf numFmtId="0" fontId="4" fillId="0" borderId="0" xfId="0" applyFont="1" applyFill="1" applyAlignment="1">
      <alignment horizontal="center" vertical="center" wrapText="1"/>
    </xf>
    <xf numFmtId="0" fontId="0" fillId="0" borderId="0" xfId="0" applyFill="1" applyAlignment="1">
      <alignment horizontal="left" vertical="center" wrapText="1"/>
    </xf>
    <xf numFmtId="0" fontId="0" fillId="0" borderId="0" xfId="0" applyAlignment="1">
      <alignment horizontal="center" vertical="center" wrapText="1"/>
    </xf>
    <xf numFmtId="0" fontId="0" fillId="0" borderId="0" xfId="0" applyNumberFormat="1" applyAlignment="1">
      <alignment horizontal="center" vertical="center" wrapText="1"/>
    </xf>
    <xf numFmtId="0" fontId="0" fillId="0" borderId="0" xfId="0" applyNumberFormat="1" applyFill="1" applyAlignment="1">
      <alignment horizontal="center" vertical="center" wrapText="1"/>
    </xf>
    <xf numFmtId="0" fontId="0" fillId="0" borderId="0" xfId="0" applyFill="1" applyAlignment="1">
      <alignment horizontal="center" vertical="center"/>
    </xf>
    <xf numFmtId="0" fontId="5" fillId="0" borderId="0" xfId="58" applyNumberFormat="1" applyFont="1" applyFill="1" applyAlignment="1" applyProtection="1">
      <alignment horizontal="center" vertical="center" wrapText="1"/>
    </xf>
    <xf numFmtId="0" fontId="5" fillId="0" borderId="0" xfId="58" applyNumberFormat="1" applyFont="1" applyFill="1" applyAlignment="1" applyProtection="1">
      <alignment horizontal="left" vertical="center" wrapText="1"/>
    </xf>
    <xf numFmtId="0" fontId="6" fillId="0" borderId="0" xfId="0" applyFont="1" applyFill="1" applyAlignment="1">
      <alignment horizontal="left" vertical="center" wrapText="1"/>
    </xf>
    <xf numFmtId="0" fontId="6" fillId="0" borderId="0" xfId="0" applyNumberFormat="1" applyFont="1" applyFill="1" applyAlignment="1">
      <alignment horizontal="left"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3" borderId="4" xfId="0" applyFont="1" applyFill="1" applyBorder="1" applyAlignment="1">
      <alignment horizontal="center" vertical="center" wrapText="1"/>
    </xf>
    <xf numFmtId="0" fontId="2" fillId="0" borderId="4" xfId="0" applyNumberFormat="1"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4" xfId="0" applyNumberFormat="1" applyFont="1" applyBorder="1" applyAlignment="1">
      <alignment horizontal="center" vertical="center" wrapText="1"/>
    </xf>
    <xf numFmtId="0" fontId="7" fillId="0"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4" xfId="0" applyNumberFormat="1" applyFont="1" applyBorder="1" applyAlignment="1">
      <alignment horizontal="center" vertical="center" wrapText="1"/>
    </xf>
    <xf numFmtId="0" fontId="3" fillId="4" borderId="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4" borderId="4" xfId="0" applyFont="1" applyFill="1" applyBorder="1" applyAlignment="1">
      <alignment horizontal="left" vertical="center" wrapText="1"/>
    </xf>
    <xf numFmtId="0" fontId="3" fillId="4" borderId="4" xfId="0" applyNumberFormat="1"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4" xfId="0" applyFont="1" applyFill="1" applyBorder="1" applyAlignment="1">
      <alignment horizontal="left" vertical="center" wrapText="1"/>
    </xf>
    <xf numFmtId="0" fontId="3" fillId="6" borderId="4" xfId="0" applyNumberFormat="1"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4" xfId="0" applyFont="1" applyFill="1" applyBorder="1" applyAlignment="1">
      <alignment horizontal="left" vertical="center" wrapText="1"/>
    </xf>
    <xf numFmtId="0" fontId="3" fillId="7"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0" fontId="5" fillId="0" borderId="0" xfId="58" applyNumberFormat="1" applyFont="1" applyFill="1" applyBorder="1" applyAlignment="1" applyProtection="1">
      <alignment vertical="center" wrapText="1"/>
    </xf>
    <xf numFmtId="0" fontId="10" fillId="0" borderId="0" xfId="58" applyNumberFormat="1" applyFont="1" applyFill="1" applyBorder="1" applyAlignment="1" applyProtection="1">
      <alignment horizontal="center" vertical="center" wrapText="1"/>
    </xf>
    <xf numFmtId="0" fontId="10" fillId="0" borderId="0" xfId="0" applyNumberFormat="1" applyFont="1" applyFill="1" applyBorder="1" applyAlignment="1">
      <alignment horizontal="center" vertical="center" wrapText="1"/>
    </xf>
    <xf numFmtId="0" fontId="10" fillId="5" borderId="0" xfId="0" applyFont="1" applyFill="1" applyAlignment="1">
      <alignment horizontal="center" vertical="center" wrapText="1"/>
    </xf>
    <xf numFmtId="0" fontId="2"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wrapText="1"/>
    </xf>
    <xf numFmtId="0" fontId="0" fillId="0" borderId="0" xfId="0" applyNumberFormat="1" applyFont="1" applyFill="1" applyAlignment="1">
      <alignment horizontal="center" vertical="center" wrapText="1"/>
    </xf>
    <xf numFmtId="0" fontId="10"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ont="1" applyFill="1" applyAlignment="1">
      <alignment horizontal="center" vertical="center" wrapText="1"/>
    </xf>
    <xf numFmtId="0" fontId="2" fillId="0" borderId="4" xfId="0" applyNumberFormat="1" applyFont="1" applyFill="1" applyBorder="1" applyAlignment="1">
      <alignment horizontal="center" vertical="center" wrapText="1"/>
    </xf>
    <xf numFmtId="0" fontId="11" fillId="0" borderId="4" xfId="0" applyFont="1" applyFill="1" applyBorder="1" applyAlignment="1">
      <alignment horizontal="left" vertical="center" wrapText="1"/>
    </xf>
  </cellXfs>
  <cellStyles count="8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产业" xfId="49"/>
    <cellStyle name="常规 2 14" xfId="50"/>
    <cellStyle name="常规_Sheet1" xfId="51"/>
    <cellStyle name="常规 12 3 2 2 2" xfId="52"/>
    <cellStyle name="常规_副本西藏自治区贫困县统筹整合使用财政涉农资金情况统计表（模版）参考表" xfId="53"/>
    <cellStyle name="常规 6" xfId="54"/>
    <cellStyle name="常规_项目投入明细_10" xfId="55"/>
    <cellStyle name="常规_项目投入明细_11" xfId="56"/>
    <cellStyle name="常规 16" xfId="57"/>
    <cellStyle name="常规 51" xfId="58"/>
    <cellStyle name="常规 4" xfId="59"/>
    <cellStyle name="常规 22" xfId="60"/>
    <cellStyle name="常规 11" xfId="61"/>
    <cellStyle name="常规 2" xfId="62"/>
    <cellStyle name="常规 50" xfId="63"/>
    <cellStyle name="常规 3 2 4" xfId="64"/>
    <cellStyle name="常规 51 2" xfId="65"/>
    <cellStyle name="常规 2 2 2" xfId="66"/>
    <cellStyle name="常规 73" xfId="67"/>
    <cellStyle name="常规 10 5" xfId="68"/>
    <cellStyle name="常规 2 2 6" xfId="69"/>
    <cellStyle name="常规 2 11" xfId="70"/>
    <cellStyle name="常规 2 2" xfId="71"/>
    <cellStyle name="常规 3" xfId="72"/>
    <cellStyle name="常规 10" xfId="73"/>
    <cellStyle name="20% - 强调文字颜色 2 7 4 4" xfId="74"/>
    <cellStyle name="常规 8" xfId="75"/>
    <cellStyle name="常规_项目投入明细_8" xfId="76"/>
    <cellStyle name="常规 4 7" xfId="77"/>
    <cellStyle name="常规 2 2 2 2" xfId="78"/>
    <cellStyle name="常规_重新梳理十二五项目-3-10金主任办后改建设内容" xfId="79"/>
    <cellStyle name="常规 2 2 2_“十四五”支持西藏经济社会发展规划建设项目建议方案20210309 -修改年份-A3版" xfId="80"/>
    <cellStyle name="常规 2 3" xfId="81"/>
    <cellStyle name="常规 11 2" xfId="82"/>
    <cellStyle name="常规 5" xfId="8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36"/>
  <sheetViews>
    <sheetView tabSelected="1" zoomScale="60" zoomScaleNormal="60" workbookViewId="0">
      <pane ySplit="1" topLeftCell="A2" activePane="bottomLeft" state="frozen"/>
      <selection/>
      <selection pane="bottomLeft" activeCell="F5" sqref="A1:W336"/>
    </sheetView>
  </sheetViews>
  <sheetFormatPr defaultColWidth="9" defaultRowHeight="22.5"/>
  <cols>
    <col min="1" max="1" width="6.59166666666667" style="6" customWidth="1"/>
    <col min="2" max="2" width="12.5" style="7" customWidth="1"/>
    <col min="3" max="3" width="16.7166666666667" style="7" customWidth="1"/>
    <col min="4" max="4" width="12.675" style="7" customWidth="1"/>
    <col min="5" max="5" width="60.3166666666667" style="8" customWidth="1"/>
    <col min="6" max="6" width="10.6333333333333" style="6" customWidth="1"/>
    <col min="7" max="7" width="10.6333333333333" style="9" customWidth="1"/>
    <col min="8" max="9" width="13.6333333333333" style="10" customWidth="1"/>
    <col min="10" max="10" width="11.0416666666667" style="10" customWidth="1"/>
    <col min="11" max="11" width="11.6666666666667" style="11" customWidth="1"/>
    <col min="12" max="12" width="12.6333333333333" style="11" customWidth="1"/>
    <col min="13" max="13" width="23.4333333333333" style="6" customWidth="1"/>
    <col min="14" max="14" width="45" style="8" customWidth="1"/>
    <col min="15" max="15" width="16.55" style="6" customWidth="1"/>
    <col min="16" max="16" width="13.3833333333333" style="6" customWidth="1"/>
    <col min="17" max="17" width="7.14166666666667" style="12" hidden="1" customWidth="1"/>
    <col min="18" max="18" width="11.85" style="12" hidden="1" customWidth="1"/>
    <col min="19" max="21" width="11.7833333333333" style="12" hidden="1" customWidth="1"/>
    <col min="22" max="23" width="9" style="12" hidden="1" customWidth="1"/>
    <col min="24" max="26" width="9.10833333333333" style="11" customWidth="1"/>
    <col min="27" max="27" width="15.3083333333333" style="6" customWidth="1"/>
    <col min="28" max="28" width="7.14166666666667" style="12" customWidth="1"/>
    <col min="29" max="29" width="14.275" style="12" customWidth="1"/>
    <col min="30" max="32" width="11.7833333333333" style="12" customWidth="1"/>
    <col min="33" max="16384" width="9" style="12"/>
  </cols>
  <sheetData>
    <row r="1" s="1" customFormat="1" ht="58" customHeight="1" spans="1:27">
      <c r="A1" s="13" t="s">
        <v>0</v>
      </c>
      <c r="B1" s="13"/>
      <c r="C1" s="13"/>
      <c r="D1" s="13"/>
      <c r="E1" s="14"/>
      <c r="F1" s="13"/>
      <c r="G1" s="13"/>
      <c r="H1" s="13"/>
      <c r="I1" s="13"/>
      <c r="J1" s="13"/>
      <c r="K1" s="13"/>
      <c r="L1" s="13"/>
      <c r="M1" s="13"/>
      <c r="N1" s="14"/>
      <c r="O1" s="13"/>
      <c r="P1" s="13"/>
      <c r="X1" s="61"/>
      <c r="Y1" s="61"/>
      <c r="Z1" s="61"/>
      <c r="AA1" s="68"/>
    </row>
    <row r="2" s="2" customFormat="1" ht="36" customHeight="1" spans="1:23">
      <c r="A2" s="15" t="s">
        <v>1</v>
      </c>
      <c r="B2" s="15"/>
      <c r="C2" s="15"/>
      <c r="D2" s="15"/>
      <c r="E2" s="15"/>
      <c r="F2" s="15"/>
      <c r="G2" s="15"/>
      <c r="H2" s="16"/>
      <c r="I2" s="16"/>
      <c r="J2" s="16"/>
      <c r="K2" s="16"/>
      <c r="L2" s="16"/>
      <c r="M2" s="15"/>
      <c r="N2" s="15"/>
      <c r="O2" s="15"/>
      <c r="P2" s="15"/>
      <c r="Q2" s="1"/>
      <c r="R2" s="1"/>
      <c r="S2" s="1"/>
      <c r="T2" s="1"/>
      <c r="U2" s="1"/>
      <c r="V2" s="1"/>
      <c r="W2" s="1"/>
    </row>
    <row r="3" s="3" customFormat="1" ht="36" customHeight="1" spans="1:23">
      <c r="A3" s="17" t="s">
        <v>2</v>
      </c>
      <c r="B3" s="18" t="s">
        <v>3</v>
      </c>
      <c r="C3" s="18" t="s">
        <v>4</v>
      </c>
      <c r="D3" s="18" t="s">
        <v>5</v>
      </c>
      <c r="E3" s="18" t="s">
        <v>6</v>
      </c>
      <c r="F3" s="18" t="s">
        <v>7</v>
      </c>
      <c r="G3" s="18" t="s">
        <v>8</v>
      </c>
      <c r="H3" s="19" t="s">
        <v>9</v>
      </c>
      <c r="I3" s="51"/>
      <c r="J3" s="51"/>
      <c r="K3" s="52"/>
      <c r="L3" s="53" t="s">
        <v>10</v>
      </c>
      <c r="M3" s="54" t="s">
        <v>11</v>
      </c>
      <c r="N3" s="18" t="s">
        <v>12</v>
      </c>
      <c r="O3" s="18" t="s">
        <v>13</v>
      </c>
      <c r="P3" s="18" t="s">
        <v>14</v>
      </c>
      <c r="Q3" s="62" t="s">
        <v>15</v>
      </c>
      <c r="R3" s="63" t="s">
        <v>16</v>
      </c>
      <c r="S3" s="63" t="s">
        <v>17</v>
      </c>
      <c r="T3" s="63" t="s">
        <v>18</v>
      </c>
      <c r="U3" s="63" t="s">
        <v>19</v>
      </c>
      <c r="V3" s="64" t="s">
        <v>20</v>
      </c>
      <c r="W3" s="64" t="s">
        <v>21</v>
      </c>
    </row>
    <row r="4" s="3" customFormat="1" ht="47" customHeight="1" spans="1:23">
      <c r="A4" s="20"/>
      <c r="B4" s="21"/>
      <c r="C4" s="21"/>
      <c r="D4" s="21"/>
      <c r="E4" s="21"/>
      <c r="F4" s="21"/>
      <c r="G4" s="21"/>
      <c r="H4" s="22" t="s">
        <v>22</v>
      </c>
      <c r="I4" s="22" t="s">
        <v>23</v>
      </c>
      <c r="J4" s="22" t="s">
        <v>24</v>
      </c>
      <c r="K4" s="22" t="s">
        <v>25</v>
      </c>
      <c r="L4" s="55"/>
      <c r="M4" s="56"/>
      <c r="N4" s="21"/>
      <c r="O4" s="21"/>
      <c r="P4" s="21"/>
      <c r="Q4" s="62"/>
      <c r="R4" s="63"/>
      <c r="S4" s="63"/>
      <c r="T4" s="63"/>
      <c r="U4" s="63"/>
      <c r="V4" s="64"/>
      <c r="W4" s="64"/>
    </row>
    <row r="5" s="3" customFormat="1" ht="36" customHeight="1" spans="1:23">
      <c r="A5" s="23" t="s">
        <v>26</v>
      </c>
      <c r="B5" s="24">
        <v>1</v>
      </c>
      <c r="C5" s="24">
        <v>2</v>
      </c>
      <c r="D5" s="24">
        <v>3</v>
      </c>
      <c r="E5" s="24">
        <v>4</v>
      </c>
      <c r="F5" s="24">
        <v>5</v>
      </c>
      <c r="G5" s="24">
        <v>6</v>
      </c>
      <c r="H5" s="22">
        <v>7</v>
      </c>
      <c r="I5" s="22">
        <v>8</v>
      </c>
      <c r="J5" s="22">
        <v>9</v>
      </c>
      <c r="K5" s="22">
        <v>10</v>
      </c>
      <c r="L5" s="22">
        <v>11</v>
      </c>
      <c r="M5" s="24">
        <v>12</v>
      </c>
      <c r="N5" s="24">
        <v>13</v>
      </c>
      <c r="O5" s="24">
        <v>14</v>
      </c>
      <c r="P5" s="24">
        <v>15</v>
      </c>
      <c r="Q5" s="1"/>
      <c r="R5" s="1"/>
      <c r="S5" s="1"/>
      <c r="T5" s="1"/>
      <c r="U5" s="1"/>
      <c r="V5" s="1"/>
      <c r="W5" s="1"/>
    </row>
    <row r="6" s="4" customFormat="1" ht="36" hidden="1" customHeight="1" spans="1:27">
      <c r="A6" s="25" t="s">
        <v>27</v>
      </c>
      <c r="B6" s="25"/>
      <c r="C6" s="25"/>
      <c r="D6" s="25"/>
      <c r="E6" s="26">
        <f t="shared" ref="E6:L6" si="0">E7+E13+E59+E113+E164+E197+E243+E301</f>
        <v>281</v>
      </c>
      <c r="F6" s="26"/>
      <c r="G6" s="27"/>
      <c r="H6" s="26">
        <f t="shared" si="0"/>
        <v>237152.47</v>
      </c>
      <c r="I6" s="26">
        <f t="shared" si="0"/>
        <v>221543.83</v>
      </c>
      <c r="J6" s="26">
        <f t="shared" si="0"/>
        <v>0</v>
      </c>
      <c r="K6" s="26">
        <f t="shared" si="0"/>
        <v>15608.64</v>
      </c>
      <c r="L6" s="26">
        <f t="shared" si="0"/>
        <v>20192.71</v>
      </c>
      <c r="M6" s="26"/>
      <c r="N6" s="57"/>
      <c r="O6" s="26"/>
      <c r="P6" s="26"/>
      <c r="X6" s="65"/>
      <c r="Y6" s="65"/>
      <c r="Z6" s="65"/>
      <c r="AA6" s="69"/>
    </row>
    <row r="7" s="4" customFormat="1" ht="36" hidden="1" customHeight="1" spans="1:27">
      <c r="A7" s="28" t="s">
        <v>28</v>
      </c>
      <c r="B7" s="28"/>
      <c r="C7" s="28"/>
      <c r="D7" s="28"/>
      <c r="E7" s="26">
        <f t="shared" ref="E7:L7" si="1">E8</f>
        <v>4</v>
      </c>
      <c r="F7" s="26"/>
      <c r="G7" s="27"/>
      <c r="H7" s="26">
        <f t="shared" si="1"/>
        <v>2530</v>
      </c>
      <c r="I7" s="26">
        <f t="shared" si="1"/>
        <v>2530</v>
      </c>
      <c r="J7" s="26">
        <f t="shared" si="1"/>
        <v>0</v>
      </c>
      <c r="K7" s="26">
        <f t="shared" si="1"/>
        <v>0</v>
      </c>
      <c r="L7" s="26">
        <f t="shared" si="1"/>
        <v>157</v>
      </c>
      <c r="M7" s="26"/>
      <c r="N7" s="57"/>
      <c r="O7" s="26"/>
      <c r="P7" s="26"/>
      <c r="X7" s="65"/>
      <c r="Y7" s="65"/>
      <c r="Z7" s="65"/>
      <c r="AA7" s="69"/>
    </row>
    <row r="8" s="4" customFormat="1" ht="36" hidden="1" customHeight="1" spans="1:27">
      <c r="A8" s="26" t="s">
        <v>29</v>
      </c>
      <c r="B8" s="26"/>
      <c r="C8" s="26"/>
      <c r="D8" s="26"/>
      <c r="E8" s="26">
        <v>4</v>
      </c>
      <c r="F8" s="26"/>
      <c r="G8" s="27"/>
      <c r="H8" s="29">
        <f t="shared" ref="H8:L8" si="2">SUM(H9:H12)</f>
        <v>2530</v>
      </c>
      <c r="I8" s="29">
        <f t="shared" si="2"/>
        <v>2530</v>
      </c>
      <c r="J8" s="29">
        <f t="shared" si="2"/>
        <v>0</v>
      </c>
      <c r="K8" s="29">
        <f t="shared" si="2"/>
        <v>0</v>
      </c>
      <c r="L8" s="29">
        <f t="shared" si="2"/>
        <v>157</v>
      </c>
      <c r="M8" s="26"/>
      <c r="N8" s="57"/>
      <c r="O8" s="26"/>
      <c r="P8" s="26"/>
      <c r="X8" s="65"/>
      <c r="Y8" s="65"/>
      <c r="Z8" s="65"/>
      <c r="AA8" s="69"/>
    </row>
    <row r="9" s="5" customFormat="1" ht="246" hidden="1" customHeight="1" spans="1:27">
      <c r="A9" s="30">
        <v>1</v>
      </c>
      <c r="B9" s="30" t="s">
        <v>30</v>
      </c>
      <c r="C9" s="30" t="s">
        <v>31</v>
      </c>
      <c r="D9" s="30" t="s">
        <v>32</v>
      </c>
      <c r="E9" s="31" t="s">
        <v>33</v>
      </c>
      <c r="F9" s="30" t="s">
        <v>34</v>
      </c>
      <c r="G9" s="32" t="s">
        <v>30</v>
      </c>
      <c r="H9" s="33">
        <v>1000</v>
      </c>
      <c r="I9" s="33">
        <v>1000</v>
      </c>
      <c r="J9" s="33">
        <v>0</v>
      </c>
      <c r="K9" s="58">
        <v>0</v>
      </c>
      <c r="L9" s="58">
        <v>30</v>
      </c>
      <c r="M9" s="30" t="s">
        <v>35</v>
      </c>
      <c r="N9" s="31" t="s">
        <v>36</v>
      </c>
      <c r="O9" s="30" t="s">
        <v>37</v>
      </c>
      <c r="P9" s="30"/>
      <c r="Q9" s="5">
        <v>1</v>
      </c>
      <c r="R9" s="5">
        <v>2</v>
      </c>
      <c r="X9" s="66"/>
      <c r="Y9" s="66"/>
      <c r="Z9" s="66"/>
      <c r="AA9" s="70"/>
    </row>
    <row r="10" s="5" customFormat="1" ht="284" hidden="1" customHeight="1" spans="1:27">
      <c r="A10" s="30">
        <v>2</v>
      </c>
      <c r="B10" s="30" t="s">
        <v>30</v>
      </c>
      <c r="C10" s="30" t="s">
        <v>38</v>
      </c>
      <c r="D10" s="30" t="s">
        <v>39</v>
      </c>
      <c r="E10" s="31" t="s">
        <v>40</v>
      </c>
      <c r="F10" s="30" t="s">
        <v>34</v>
      </c>
      <c r="G10" s="32" t="s">
        <v>30</v>
      </c>
      <c r="H10" s="33">
        <v>730</v>
      </c>
      <c r="I10" s="33">
        <v>730</v>
      </c>
      <c r="J10" s="33">
        <v>0</v>
      </c>
      <c r="K10" s="58">
        <v>0</v>
      </c>
      <c r="L10" s="58">
        <v>30</v>
      </c>
      <c r="M10" s="30" t="s">
        <v>41</v>
      </c>
      <c r="N10" s="31" t="s">
        <v>42</v>
      </c>
      <c r="O10" s="30" t="s">
        <v>43</v>
      </c>
      <c r="P10" s="30"/>
      <c r="Q10" s="5">
        <v>1</v>
      </c>
      <c r="R10" s="5">
        <v>1</v>
      </c>
      <c r="X10" s="66"/>
      <c r="Y10" s="66"/>
      <c r="Z10" s="66"/>
      <c r="AA10" s="70"/>
    </row>
    <row r="11" s="5" customFormat="1" ht="242" hidden="1" customHeight="1" spans="1:27">
      <c r="A11" s="30">
        <v>3</v>
      </c>
      <c r="B11" s="30" t="s">
        <v>30</v>
      </c>
      <c r="C11" s="30" t="s">
        <v>44</v>
      </c>
      <c r="D11" s="30" t="s">
        <v>32</v>
      </c>
      <c r="E11" s="31" t="s">
        <v>45</v>
      </c>
      <c r="F11" s="30" t="s">
        <v>34</v>
      </c>
      <c r="G11" s="32" t="s">
        <v>30</v>
      </c>
      <c r="H11" s="33">
        <v>400</v>
      </c>
      <c r="I11" s="33">
        <v>400</v>
      </c>
      <c r="J11" s="33">
        <v>0</v>
      </c>
      <c r="K11" s="58">
        <v>0</v>
      </c>
      <c r="L11" s="58">
        <v>12</v>
      </c>
      <c r="M11" s="30" t="s">
        <v>46</v>
      </c>
      <c r="N11" s="31" t="s">
        <v>47</v>
      </c>
      <c r="O11" s="30" t="s">
        <v>48</v>
      </c>
      <c r="P11" s="30"/>
      <c r="Q11" s="5">
        <v>1</v>
      </c>
      <c r="R11" s="5">
        <v>2</v>
      </c>
      <c r="X11" s="66"/>
      <c r="Y11" s="66"/>
      <c r="Z11" s="66"/>
      <c r="AA11" s="70"/>
    </row>
    <row r="12" s="5" customFormat="1" ht="207" hidden="1" customHeight="1" spans="1:27">
      <c r="A12" s="30">
        <v>4</v>
      </c>
      <c r="B12" s="30" t="s">
        <v>49</v>
      </c>
      <c r="C12" s="30" t="s">
        <v>50</v>
      </c>
      <c r="D12" s="30" t="s">
        <v>51</v>
      </c>
      <c r="E12" s="34" t="s">
        <v>52</v>
      </c>
      <c r="F12" s="30" t="s">
        <v>34</v>
      </c>
      <c r="G12" s="32" t="s">
        <v>53</v>
      </c>
      <c r="H12" s="33">
        <v>400</v>
      </c>
      <c r="I12" s="33">
        <v>400</v>
      </c>
      <c r="J12" s="33">
        <v>0</v>
      </c>
      <c r="K12" s="58">
        <v>0</v>
      </c>
      <c r="L12" s="58">
        <v>85</v>
      </c>
      <c r="M12" s="59" t="s">
        <v>54</v>
      </c>
      <c r="N12" s="31" t="s">
        <v>55</v>
      </c>
      <c r="O12" s="30" t="s">
        <v>56</v>
      </c>
      <c r="P12" s="30"/>
      <c r="Q12" s="5">
        <v>1</v>
      </c>
      <c r="R12" s="5">
        <v>1</v>
      </c>
      <c r="X12" s="66"/>
      <c r="Y12" s="66"/>
      <c r="Z12" s="66"/>
      <c r="AA12" s="70"/>
    </row>
    <row r="13" s="4" customFormat="1" ht="36" hidden="1" customHeight="1" spans="1:27">
      <c r="A13" s="28" t="s">
        <v>57</v>
      </c>
      <c r="B13" s="28"/>
      <c r="C13" s="28"/>
      <c r="D13" s="28"/>
      <c r="E13" s="26">
        <f t="shared" ref="E13:L13" si="3">E14+E29+E37+E46+E53+E55+E57</f>
        <v>38</v>
      </c>
      <c r="F13" s="26"/>
      <c r="G13" s="27"/>
      <c r="H13" s="26">
        <f t="shared" si="3"/>
        <v>30364.84</v>
      </c>
      <c r="I13" s="26">
        <f t="shared" si="3"/>
        <v>29696.2</v>
      </c>
      <c r="J13" s="26">
        <f t="shared" si="3"/>
        <v>0</v>
      </c>
      <c r="K13" s="26">
        <f t="shared" si="3"/>
        <v>668.64</v>
      </c>
      <c r="L13" s="26">
        <f t="shared" si="3"/>
        <v>2710</v>
      </c>
      <c r="M13" s="26"/>
      <c r="N13" s="57"/>
      <c r="O13" s="26"/>
      <c r="P13" s="26"/>
      <c r="X13" s="65"/>
      <c r="Y13" s="65"/>
      <c r="Z13" s="65"/>
      <c r="AA13" s="69"/>
    </row>
    <row r="14" s="4" customFormat="1" ht="36" hidden="1" customHeight="1" spans="1:27">
      <c r="A14" s="26" t="s">
        <v>29</v>
      </c>
      <c r="B14" s="26"/>
      <c r="C14" s="26"/>
      <c r="D14" s="26"/>
      <c r="E14" s="26">
        <v>14</v>
      </c>
      <c r="F14" s="26"/>
      <c r="G14" s="27"/>
      <c r="H14" s="29">
        <f t="shared" ref="H14:L14" si="4">SUM(H15:H28)</f>
        <v>11964.2</v>
      </c>
      <c r="I14" s="29">
        <f t="shared" si="4"/>
        <v>11964.2</v>
      </c>
      <c r="J14" s="29">
        <f t="shared" si="4"/>
        <v>0</v>
      </c>
      <c r="K14" s="29">
        <f t="shared" si="4"/>
        <v>0</v>
      </c>
      <c r="L14" s="29">
        <f t="shared" si="4"/>
        <v>785</v>
      </c>
      <c r="M14" s="26"/>
      <c r="N14" s="57"/>
      <c r="O14" s="26"/>
      <c r="P14" s="26"/>
      <c r="X14" s="65"/>
      <c r="Y14" s="65"/>
      <c r="Z14" s="65"/>
      <c r="AA14" s="69"/>
    </row>
    <row r="15" s="5" customFormat="1" ht="381" hidden="1" customHeight="1" spans="1:27">
      <c r="A15" s="30">
        <v>1</v>
      </c>
      <c r="B15" s="30" t="s">
        <v>58</v>
      </c>
      <c r="C15" s="30" t="s">
        <v>59</v>
      </c>
      <c r="D15" s="30" t="s">
        <v>58</v>
      </c>
      <c r="E15" s="34" t="s">
        <v>60</v>
      </c>
      <c r="F15" s="30" t="s">
        <v>34</v>
      </c>
      <c r="G15" s="32" t="s">
        <v>61</v>
      </c>
      <c r="H15" s="33">
        <f t="shared" ref="H15:H28" si="5">I15+J15+K15</f>
        <v>1500</v>
      </c>
      <c r="I15" s="33">
        <v>1500</v>
      </c>
      <c r="J15" s="33"/>
      <c r="K15" s="58"/>
      <c r="L15" s="58">
        <v>120</v>
      </c>
      <c r="M15" s="30" t="s">
        <v>62</v>
      </c>
      <c r="N15" s="31" t="s">
        <v>63</v>
      </c>
      <c r="O15" s="30" t="s">
        <v>64</v>
      </c>
      <c r="P15" s="30"/>
      <c r="Q15" s="5">
        <v>1</v>
      </c>
      <c r="R15" s="5">
        <v>1</v>
      </c>
      <c r="X15" s="66"/>
      <c r="Y15" s="66"/>
      <c r="Z15" s="66"/>
      <c r="AA15" s="70"/>
    </row>
    <row r="16" s="5" customFormat="1" ht="395" hidden="1" customHeight="1" spans="1:27">
      <c r="A16" s="30">
        <v>2</v>
      </c>
      <c r="B16" s="30" t="s">
        <v>58</v>
      </c>
      <c r="C16" s="30" t="s">
        <v>65</v>
      </c>
      <c r="D16" s="30" t="s">
        <v>66</v>
      </c>
      <c r="E16" s="35" t="s">
        <v>67</v>
      </c>
      <c r="F16" s="30" t="s">
        <v>34</v>
      </c>
      <c r="G16" s="32" t="s">
        <v>61</v>
      </c>
      <c r="H16" s="33">
        <f t="shared" si="5"/>
        <v>200</v>
      </c>
      <c r="I16" s="33">
        <v>200</v>
      </c>
      <c r="J16" s="33"/>
      <c r="K16" s="58"/>
      <c r="L16" s="58">
        <v>0</v>
      </c>
      <c r="M16" s="30" t="s">
        <v>68</v>
      </c>
      <c r="N16" s="31" t="s">
        <v>69</v>
      </c>
      <c r="O16" s="30" t="s">
        <v>64</v>
      </c>
      <c r="P16" s="30"/>
      <c r="Q16" s="5">
        <v>1</v>
      </c>
      <c r="R16" s="5">
        <v>2</v>
      </c>
      <c r="X16" s="66"/>
      <c r="Y16" s="66"/>
      <c r="Z16" s="66"/>
      <c r="AA16" s="70"/>
    </row>
    <row r="17" s="5" customFormat="1" ht="367" hidden="1" customHeight="1" spans="1:27">
      <c r="A17" s="30">
        <v>3</v>
      </c>
      <c r="B17" s="30" t="s">
        <v>58</v>
      </c>
      <c r="C17" s="30" t="s">
        <v>70</v>
      </c>
      <c r="D17" s="30" t="s">
        <v>71</v>
      </c>
      <c r="E17" s="35" t="s">
        <v>72</v>
      </c>
      <c r="F17" s="30" t="s">
        <v>34</v>
      </c>
      <c r="G17" s="32" t="s">
        <v>73</v>
      </c>
      <c r="H17" s="33">
        <f t="shared" si="5"/>
        <v>330</v>
      </c>
      <c r="I17" s="33">
        <v>330</v>
      </c>
      <c r="J17" s="33"/>
      <c r="K17" s="58"/>
      <c r="L17" s="58">
        <v>0</v>
      </c>
      <c r="M17" s="30" t="s">
        <v>74</v>
      </c>
      <c r="N17" s="31" t="s">
        <v>75</v>
      </c>
      <c r="O17" s="30" t="s">
        <v>64</v>
      </c>
      <c r="P17" s="30"/>
      <c r="Q17" s="5">
        <v>1</v>
      </c>
      <c r="R17" s="5">
        <v>3</v>
      </c>
      <c r="X17" s="66"/>
      <c r="Y17" s="66"/>
      <c r="Z17" s="66"/>
      <c r="AA17" s="70"/>
    </row>
    <row r="18" s="5" customFormat="1" ht="264" hidden="1" customHeight="1" spans="1:27">
      <c r="A18" s="30">
        <v>4</v>
      </c>
      <c r="B18" s="30" t="s">
        <v>58</v>
      </c>
      <c r="C18" s="30" t="s">
        <v>76</v>
      </c>
      <c r="D18" s="30" t="s">
        <v>66</v>
      </c>
      <c r="E18" s="31" t="s">
        <v>77</v>
      </c>
      <c r="F18" s="30" t="s">
        <v>34</v>
      </c>
      <c r="G18" s="32" t="s">
        <v>61</v>
      </c>
      <c r="H18" s="33">
        <f t="shared" si="5"/>
        <v>1200</v>
      </c>
      <c r="I18" s="33">
        <v>1200</v>
      </c>
      <c r="J18" s="33"/>
      <c r="K18" s="58"/>
      <c r="L18" s="58">
        <v>120</v>
      </c>
      <c r="M18" s="30" t="s">
        <v>78</v>
      </c>
      <c r="N18" s="31" t="s">
        <v>79</v>
      </c>
      <c r="O18" s="30" t="s">
        <v>64</v>
      </c>
      <c r="P18" s="30"/>
      <c r="Q18" s="5">
        <v>1</v>
      </c>
      <c r="R18" s="5">
        <v>2</v>
      </c>
      <c r="X18" s="66"/>
      <c r="Y18" s="66"/>
      <c r="Z18" s="66"/>
      <c r="AA18" s="70"/>
    </row>
    <row r="19" s="5" customFormat="1" ht="293" hidden="1" customHeight="1" spans="1:27">
      <c r="A19" s="30">
        <v>5</v>
      </c>
      <c r="B19" s="30" t="s">
        <v>58</v>
      </c>
      <c r="C19" s="30" t="s">
        <v>80</v>
      </c>
      <c r="D19" s="30" t="s">
        <v>81</v>
      </c>
      <c r="E19" s="31" t="s">
        <v>82</v>
      </c>
      <c r="F19" s="30" t="s">
        <v>34</v>
      </c>
      <c r="G19" s="32" t="s">
        <v>61</v>
      </c>
      <c r="H19" s="33">
        <f t="shared" si="5"/>
        <v>2000</v>
      </c>
      <c r="I19" s="33">
        <v>2000</v>
      </c>
      <c r="J19" s="33"/>
      <c r="K19" s="58"/>
      <c r="L19" s="58">
        <v>295</v>
      </c>
      <c r="M19" s="30" t="s">
        <v>83</v>
      </c>
      <c r="N19" s="31" t="s">
        <v>84</v>
      </c>
      <c r="O19" s="30" t="s">
        <v>85</v>
      </c>
      <c r="P19" s="30"/>
      <c r="Q19" s="5">
        <v>1</v>
      </c>
      <c r="R19" s="5">
        <v>5</v>
      </c>
      <c r="X19" s="66"/>
      <c r="Y19" s="66"/>
      <c r="Z19" s="66"/>
      <c r="AA19" s="70"/>
    </row>
    <row r="20" s="5" customFormat="1" ht="247" hidden="1" customHeight="1" spans="1:27">
      <c r="A20" s="30">
        <v>6</v>
      </c>
      <c r="B20" s="30" t="s">
        <v>58</v>
      </c>
      <c r="C20" s="30" t="s">
        <v>86</v>
      </c>
      <c r="D20" s="30" t="s">
        <v>87</v>
      </c>
      <c r="E20" s="31" t="s">
        <v>88</v>
      </c>
      <c r="F20" s="30" t="s">
        <v>34</v>
      </c>
      <c r="G20" s="32" t="s">
        <v>61</v>
      </c>
      <c r="H20" s="33">
        <f t="shared" si="5"/>
        <v>200</v>
      </c>
      <c r="I20" s="33">
        <v>200</v>
      </c>
      <c r="J20" s="33"/>
      <c r="K20" s="58"/>
      <c r="L20" s="58">
        <v>20</v>
      </c>
      <c r="M20" s="30" t="s">
        <v>89</v>
      </c>
      <c r="N20" s="31" t="s">
        <v>90</v>
      </c>
      <c r="O20" s="30" t="s">
        <v>85</v>
      </c>
      <c r="P20" s="30"/>
      <c r="Q20" s="5">
        <v>1</v>
      </c>
      <c r="R20" s="5">
        <v>1</v>
      </c>
      <c r="X20" s="66"/>
      <c r="Y20" s="66"/>
      <c r="Z20" s="66"/>
      <c r="AA20" s="70"/>
    </row>
    <row r="21" s="5" customFormat="1" ht="409" hidden="1" customHeight="1" spans="1:27">
      <c r="A21" s="30">
        <v>7</v>
      </c>
      <c r="B21" s="30" t="s">
        <v>58</v>
      </c>
      <c r="C21" s="30" t="s">
        <v>91</v>
      </c>
      <c r="D21" s="30" t="s">
        <v>92</v>
      </c>
      <c r="E21" s="36" t="s">
        <v>93</v>
      </c>
      <c r="F21" s="30" t="s">
        <v>34</v>
      </c>
      <c r="G21" s="32" t="s">
        <v>61</v>
      </c>
      <c r="H21" s="33">
        <f t="shared" si="5"/>
        <v>600</v>
      </c>
      <c r="I21" s="33">
        <v>600</v>
      </c>
      <c r="J21" s="33"/>
      <c r="K21" s="58"/>
      <c r="L21" s="58">
        <v>60</v>
      </c>
      <c r="M21" s="30" t="s">
        <v>94</v>
      </c>
      <c r="N21" s="31" t="s">
        <v>95</v>
      </c>
      <c r="O21" s="30" t="s">
        <v>85</v>
      </c>
      <c r="P21" s="30"/>
      <c r="Q21" s="5">
        <v>1</v>
      </c>
      <c r="R21" s="5">
        <v>1</v>
      </c>
      <c r="X21" s="66"/>
      <c r="Y21" s="66"/>
      <c r="Z21" s="66"/>
      <c r="AA21" s="70"/>
    </row>
    <row r="22" s="5" customFormat="1" ht="399" hidden="1" customHeight="1" spans="1:27">
      <c r="A22" s="30">
        <v>8</v>
      </c>
      <c r="B22" s="30" t="s">
        <v>58</v>
      </c>
      <c r="C22" s="30" t="s">
        <v>96</v>
      </c>
      <c r="D22" s="30" t="s">
        <v>97</v>
      </c>
      <c r="E22" s="31" t="s">
        <v>98</v>
      </c>
      <c r="F22" s="30" t="s">
        <v>34</v>
      </c>
      <c r="G22" s="32" t="s">
        <v>61</v>
      </c>
      <c r="H22" s="33">
        <f t="shared" si="5"/>
        <v>220</v>
      </c>
      <c r="I22" s="33">
        <v>220</v>
      </c>
      <c r="J22" s="33"/>
      <c r="K22" s="58"/>
      <c r="L22" s="58">
        <v>22</v>
      </c>
      <c r="M22" s="30" t="s">
        <v>99</v>
      </c>
      <c r="N22" s="31" t="s">
        <v>100</v>
      </c>
      <c r="O22" s="30" t="s">
        <v>85</v>
      </c>
      <c r="P22" s="30"/>
      <c r="Q22" s="5">
        <v>1</v>
      </c>
      <c r="R22" s="5">
        <v>4</v>
      </c>
      <c r="X22" s="66"/>
      <c r="Y22" s="66"/>
      <c r="Z22" s="66"/>
      <c r="AA22" s="70"/>
    </row>
    <row r="23" s="5" customFormat="1" ht="306" hidden="1" customHeight="1" spans="1:27">
      <c r="A23" s="30">
        <v>9</v>
      </c>
      <c r="B23" s="30" t="s">
        <v>58</v>
      </c>
      <c r="C23" s="30" t="s">
        <v>101</v>
      </c>
      <c r="D23" s="30" t="s">
        <v>102</v>
      </c>
      <c r="E23" s="31" t="s">
        <v>103</v>
      </c>
      <c r="F23" s="30" t="s">
        <v>34</v>
      </c>
      <c r="G23" s="32" t="s">
        <v>61</v>
      </c>
      <c r="H23" s="33">
        <f t="shared" si="5"/>
        <v>1200</v>
      </c>
      <c r="I23" s="33">
        <v>1200</v>
      </c>
      <c r="J23" s="33"/>
      <c r="K23" s="58"/>
      <c r="L23" s="58">
        <v>0</v>
      </c>
      <c r="M23" s="30" t="s">
        <v>104</v>
      </c>
      <c r="N23" s="31" t="s">
        <v>105</v>
      </c>
      <c r="O23" s="30" t="s">
        <v>64</v>
      </c>
      <c r="P23" s="30"/>
      <c r="Q23" s="5">
        <v>1</v>
      </c>
      <c r="R23" s="5">
        <v>5</v>
      </c>
      <c r="X23" s="66"/>
      <c r="Y23" s="66"/>
      <c r="Z23" s="66"/>
      <c r="AA23" s="70"/>
    </row>
    <row r="24" s="5" customFormat="1" ht="177" hidden="1" customHeight="1" spans="1:27">
      <c r="A24" s="30">
        <v>10</v>
      </c>
      <c r="B24" s="30" t="s">
        <v>58</v>
      </c>
      <c r="C24" s="30" t="s">
        <v>106</v>
      </c>
      <c r="D24" s="30" t="s">
        <v>107</v>
      </c>
      <c r="E24" s="31" t="s">
        <v>108</v>
      </c>
      <c r="F24" s="30" t="s">
        <v>34</v>
      </c>
      <c r="G24" s="32" t="s">
        <v>61</v>
      </c>
      <c r="H24" s="33">
        <f t="shared" si="5"/>
        <v>162</v>
      </c>
      <c r="I24" s="33">
        <v>162</v>
      </c>
      <c r="J24" s="33"/>
      <c r="K24" s="58"/>
      <c r="L24" s="58">
        <v>0</v>
      </c>
      <c r="M24" s="30" t="s">
        <v>109</v>
      </c>
      <c r="N24" s="31" t="s">
        <v>110</v>
      </c>
      <c r="O24" s="30" t="s">
        <v>64</v>
      </c>
      <c r="P24" s="30"/>
      <c r="Q24" s="5">
        <v>1</v>
      </c>
      <c r="R24" s="5">
        <v>2</v>
      </c>
      <c r="X24" s="66"/>
      <c r="Y24" s="66"/>
      <c r="Z24" s="66"/>
      <c r="AA24" s="70"/>
    </row>
    <row r="25" s="5" customFormat="1" ht="213" hidden="1" customHeight="1" spans="1:27">
      <c r="A25" s="30">
        <v>11</v>
      </c>
      <c r="B25" s="30" t="s">
        <v>58</v>
      </c>
      <c r="C25" s="30" t="s">
        <v>111</v>
      </c>
      <c r="D25" s="30" t="s">
        <v>112</v>
      </c>
      <c r="E25" s="31" t="s">
        <v>113</v>
      </c>
      <c r="F25" s="30" t="s">
        <v>114</v>
      </c>
      <c r="G25" s="32" t="s">
        <v>61</v>
      </c>
      <c r="H25" s="33">
        <f t="shared" si="5"/>
        <v>277.2</v>
      </c>
      <c r="I25" s="33">
        <v>277.2</v>
      </c>
      <c r="J25" s="33"/>
      <c r="K25" s="58"/>
      <c r="L25" s="58">
        <v>28</v>
      </c>
      <c r="M25" s="30" t="s">
        <v>115</v>
      </c>
      <c r="N25" s="31" t="s">
        <v>116</v>
      </c>
      <c r="O25" s="30" t="s">
        <v>117</v>
      </c>
      <c r="P25" s="30"/>
      <c r="Q25" s="5">
        <v>1</v>
      </c>
      <c r="R25" s="5">
        <v>1</v>
      </c>
      <c r="X25" s="66"/>
      <c r="Y25" s="66"/>
      <c r="Z25" s="66"/>
      <c r="AA25" s="70"/>
    </row>
    <row r="26" s="5" customFormat="1" ht="399" hidden="1" customHeight="1" spans="1:27">
      <c r="A26" s="30">
        <v>12</v>
      </c>
      <c r="B26" s="30" t="s">
        <v>58</v>
      </c>
      <c r="C26" s="30" t="s">
        <v>118</v>
      </c>
      <c r="D26" s="30" t="s">
        <v>119</v>
      </c>
      <c r="E26" s="31" t="s">
        <v>120</v>
      </c>
      <c r="F26" s="30" t="s">
        <v>121</v>
      </c>
      <c r="G26" s="32" t="s">
        <v>61</v>
      </c>
      <c r="H26" s="33">
        <f t="shared" si="5"/>
        <v>980</v>
      </c>
      <c r="I26" s="33">
        <v>980</v>
      </c>
      <c r="J26" s="33"/>
      <c r="K26" s="58"/>
      <c r="L26" s="58">
        <v>0</v>
      </c>
      <c r="M26" s="30" t="s">
        <v>122</v>
      </c>
      <c r="N26" s="31" t="s">
        <v>123</v>
      </c>
      <c r="O26" s="30" t="s">
        <v>64</v>
      </c>
      <c r="P26" s="30"/>
      <c r="Q26" s="5">
        <v>1</v>
      </c>
      <c r="R26" s="5">
        <v>4</v>
      </c>
      <c r="X26" s="66"/>
      <c r="Y26" s="66"/>
      <c r="Z26" s="66"/>
      <c r="AA26" s="70"/>
    </row>
    <row r="27" s="5" customFormat="1" ht="374" hidden="1" customHeight="1" spans="1:27">
      <c r="A27" s="30">
        <v>13</v>
      </c>
      <c r="B27" s="30" t="s">
        <v>58</v>
      </c>
      <c r="C27" s="30" t="s">
        <v>124</v>
      </c>
      <c r="D27" s="30" t="s">
        <v>107</v>
      </c>
      <c r="E27" s="35" t="s">
        <v>125</v>
      </c>
      <c r="F27" s="30" t="s">
        <v>34</v>
      </c>
      <c r="G27" s="32" t="s">
        <v>126</v>
      </c>
      <c r="H27" s="33">
        <f t="shared" si="5"/>
        <v>2895</v>
      </c>
      <c r="I27" s="33">
        <v>2895</v>
      </c>
      <c r="J27" s="33"/>
      <c r="K27" s="58"/>
      <c r="L27" s="58">
        <v>100</v>
      </c>
      <c r="M27" s="30" t="s">
        <v>127</v>
      </c>
      <c r="N27" s="35" t="s">
        <v>128</v>
      </c>
      <c r="O27" s="30" t="s">
        <v>117</v>
      </c>
      <c r="P27" s="30"/>
      <c r="Q27" s="5">
        <v>1</v>
      </c>
      <c r="R27" s="5">
        <v>2</v>
      </c>
      <c r="X27" s="66"/>
      <c r="Y27" s="66"/>
      <c r="Z27" s="66"/>
      <c r="AA27" s="70"/>
    </row>
    <row r="28" s="5" customFormat="1" ht="151" hidden="1" customHeight="1" spans="1:27">
      <c r="A28" s="30">
        <v>14</v>
      </c>
      <c r="B28" s="30" t="s">
        <v>129</v>
      </c>
      <c r="C28" s="30" t="s">
        <v>130</v>
      </c>
      <c r="D28" s="30" t="s">
        <v>131</v>
      </c>
      <c r="E28" s="31" t="s">
        <v>132</v>
      </c>
      <c r="F28" s="30" t="s">
        <v>34</v>
      </c>
      <c r="G28" s="32" t="s">
        <v>133</v>
      </c>
      <c r="H28" s="33">
        <f t="shared" si="5"/>
        <v>200</v>
      </c>
      <c r="I28" s="33">
        <v>200</v>
      </c>
      <c r="J28" s="33"/>
      <c r="K28" s="58"/>
      <c r="L28" s="58">
        <v>20</v>
      </c>
      <c r="M28" s="30" t="s">
        <v>134</v>
      </c>
      <c r="N28" s="31" t="s">
        <v>135</v>
      </c>
      <c r="O28" s="30" t="s">
        <v>85</v>
      </c>
      <c r="P28" s="30"/>
      <c r="Q28" s="5">
        <v>1</v>
      </c>
      <c r="R28" s="5">
        <v>6</v>
      </c>
      <c r="X28" s="66"/>
      <c r="Y28" s="66"/>
      <c r="Z28" s="66"/>
      <c r="AA28" s="70"/>
    </row>
    <row r="29" s="4" customFormat="1" ht="36" hidden="1" customHeight="1" spans="1:27">
      <c r="A29" s="37" t="s">
        <v>136</v>
      </c>
      <c r="B29" s="37"/>
      <c r="C29" s="37"/>
      <c r="D29" s="37"/>
      <c r="E29" s="26">
        <v>7</v>
      </c>
      <c r="F29" s="26"/>
      <c r="G29" s="27"/>
      <c r="H29" s="29">
        <f t="shared" ref="H29:L29" si="6">SUM(H30:H36)</f>
        <v>3370</v>
      </c>
      <c r="I29" s="29">
        <f t="shared" si="6"/>
        <v>3370</v>
      </c>
      <c r="J29" s="29">
        <f t="shared" si="6"/>
        <v>0</v>
      </c>
      <c r="K29" s="29">
        <f t="shared" si="6"/>
        <v>0</v>
      </c>
      <c r="L29" s="29">
        <f t="shared" si="6"/>
        <v>347</v>
      </c>
      <c r="M29" s="26"/>
      <c r="N29" s="57"/>
      <c r="O29" s="26"/>
      <c r="P29" s="26"/>
      <c r="X29" s="65"/>
      <c r="Y29" s="65"/>
      <c r="Z29" s="65"/>
      <c r="AA29" s="69"/>
    </row>
    <row r="30" s="5" customFormat="1" ht="400" hidden="1" customHeight="1" spans="1:27">
      <c r="A30" s="30">
        <v>1</v>
      </c>
      <c r="B30" s="30" t="s">
        <v>58</v>
      </c>
      <c r="C30" s="30" t="s">
        <v>137</v>
      </c>
      <c r="D30" s="30" t="s">
        <v>138</v>
      </c>
      <c r="E30" s="36" t="s">
        <v>139</v>
      </c>
      <c r="F30" s="30" t="s">
        <v>34</v>
      </c>
      <c r="G30" s="32" t="s">
        <v>61</v>
      </c>
      <c r="H30" s="33">
        <f t="shared" ref="H30:H36" si="7">I30+J30+K30</f>
        <v>900</v>
      </c>
      <c r="I30" s="33">
        <v>900</v>
      </c>
      <c r="J30" s="33"/>
      <c r="K30" s="58"/>
      <c r="L30" s="58">
        <v>90</v>
      </c>
      <c r="M30" s="30" t="s">
        <v>134</v>
      </c>
      <c r="N30" s="31" t="s">
        <v>140</v>
      </c>
      <c r="O30" s="30" t="s">
        <v>85</v>
      </c>
      <c r="P30" s="30"/>
      <c r="Q30" s="5">
        <v>1</v>
      </c>
      <c r="S30" s="5">
        <v>1</v>
      </c>
      <c r="X30" s="66"/>
      <c r="Y30" s="66"/>
      <c r="Z30" s="66"/>
      <c r="AA30" s="70"/>
    </row>
    <row r="31" s="5" customFormat="1" ht="408" hidden="1" customHeight="1" spans="1:27">
      <c r="A31" s="30">
        <v>2</v>
      </c>
      <c r="B31" s="30" t="s">
        <v>58</v>
      </c>
      <c r="C31" s="30" t="s">
        <v>141</v>
      </c>
      <c r="D31" s="30" t="s">
        <v>142</v>
      </c>
      <c r="E31" s="31" t="s">
        <v>143</v>
      </c>
      <c r="F31" s="30" t="s">
        <v>34</v>
      </c>
      <c r="G31" s="32" t="s">
        <v>61</v>
      </c>
      <c r="H31" s="33">
        <f t="shared" si="7"/>
        <v>200</v>
      </c>
      <c r="I31" s="33">
        <v>200</v>
      </c>
      <c r="J31" s="33"/>
      <c r="K31" s="58"/>
      <c r="L31" s="58">
        <v>20</v>
      </c>
      <c r="M31" s="30" t="s">
        <v>134</v>
      </c>
      <c r="N31" s="31" t="s">
        <v>144</v>
      </c>
      <c r="O31" s="30" t="s">
        <v>85</v>
      </c>
      <c r="P31" s="30"/>
      <c r="Q31" s="5">
        <v>1</v>
      </c>
      <c r="S31" s="5">
        <v>1</v>
      </c>
      <c r="X31" s="66"/>
      <c r="Y31" s="66"/>
      <c r="Z31" s="66"/>
      <c r="AA31" s="70"/>
    </row>
    <row r="32" s="5" customFormat="1" ht="284" hidden="1" customHeight="1" spans="1:27">
      <c r="A32" s="30">
        <v>3</v>
      </c>
      <c r="B32" s="30" t="s">
        <v>58</v>
      </c>
      <c r="C32" s="30" t="s">
        <v>145</v>
      </c>
      <c r="D32" s="30" t="s">
        <v>146</v>
      </c>
      <c r="E32" s="31" t="s">
        <v>147</v>
      </c>
      <c r="F32" s="30" t="s">
        <v>34</v>
      </c>
      <c r="G32" s="32" t="s">
        <v>148</v>
      </c>
      <c r="H32" s="33">
        <f t="shared" si="7"/>
        <v>480</v>
      </c>
      <c r="I32" s="33">
        <v>480</v>
      </c>
      <c r="J32" s="33"/>
      <c r="K32" s="58"/>
      <c r="L32" s="58">
        <v>48</v>
      </c>
      <c r="M32" s="30" t="s">
        <v>134</v>
      </c>
      <c r="N32" s="31" t="s">
        <v>140</v>
      </c>
      <c r="O32" s="30" t="s">
        <v>85</v>
      </c>
      <c r="P32" s="30"/>
      <c r="Q32" s="5">
        <v>1</v>
      </c>
      <c r="S32" s="5">
        <v>1</v>
      </c>
      <c r="X32" s="66"/>
      <c r="Y32" s="66"/>
      <c r="Z32" s="66"/>
      <c r="AA32" s="70"/>
    </row>
    <row r="33" s="5" customFormat="1" ht="260" hidden="1" customHeight="1" spans="1:27">
      <c r="A33" s="30">
        <v>4</v>
      </c>
      <c r="B33" s="30" t="s">
        <v>58</v>
      </c>
      <c r="C33" s="30" t="s">
        <v>149</v>
      </c>
      <c r="D33" s="30" t="s">
        <v>150</v>
      </c>
      <c r="E33" s="31" t="s">
        <v>151</v>
      </c>
      <c r="F33" s="30" t="s">
        <v>34</v>
      </c>
      <c r="G33" s="32" t="s">
        <v>148</v>
      </c>
      <c r="H33" s="33">
        <f t="shared" si="7"/>
        <v>560</v>
      </c>
      <c r="I33" s="33">
        <v>560</v>
      </c>
      <c r="J33" s="33"/>
      <c r="K33" s="58"/>
      <c r="L33" s="58">
        <v>56</v>
      </c>
      <c r="M33" s="30" t="s">
        <v>134</v>
      </c>
      <c r="N33" s="31" t="s">
        <v>152</v>
      </c>
      <c r="O33" s="30" t="s">
        <v>85</v>
      </c>
      <c r="P33" s="30"/>
      <c r="Q33" s="5">
        <v>1</v>
      </c>
      <c r="S33" s="5">
        <v>1</v>
      </c>
      <c r="X33" s="66"/>
      <c r="Y33" s="66"/>
      <c r="Z33" s="66"/>
      <c r="AA33" s="70"/>
    </row>
    <row r="34" s="5" customFormat="1" ht="341" hidden="1" customHeight="1" spans="1:27">
      <c r="A34" s="30">
        <v>5</v>
      </c>
      <c r="B34" s="30" t="s">
        <v>58</v>
      </c>
      <c r="C34" s="30" t="s">
        <v>153</v>
      </c>
      <c r="D34" s="30" t="s">
        <v>154</v>
      </c>
      <c r="E34" s="31" t="s">
        <v>155</v>
      </c>
      <c r="F34" s="30" t="s">
        <v>34</v>
      </c>
      <c r="G34" s="32" t="s">
        <v>148</v>
      </c>
      <c r="H34" s="33">
        <f t="shared" si="7"/>
        <v>600</v>
      </c>
      <c r="I34" s="33">
        <v>600</v>
      </c>
      <c r="J34" s="33"/>
      <c r="K34" s="58"/>
      <c r="L34" s="58">
        <v>60</v>
      </c>
      <c r="M34" s="30" t="s">
        <v>134</v>
      </c>
      <c r="N34" s="31" t="s">
        <v>152</v>
      </c>
      <c r="O34" s="30" t="s">
        <v>85</v>
      </c>
      <c r="P34" s="30"/>
      <c r="Q34" s="5">
        <v>1</v>
      </c>
      <c r="S34" s="5">
        <v>1</v>
      </c>
      <c r="X34" s="66"/>
      <c r="Y34" s="66"/>
      <c r="Z34" s="66"/>
      <c r="AA34" s="70"/>
    </row>
    <row r="35" s="5" customFormat="1" ht="300" hidden="1" customHeight="1" spans="1:27">
      <c r="A35" s="30">
        <v>6</v>
      </c>
      <c r="B35" s="30" t="s">
        <v>58</v>
      </c>
      <c r="C35" s="30" t="s">
        <v>156</v>
      </c>
      <c r="D35" s="30" t="s">
        <v>157</v>
      </c>
      <c r="E35" s="31" t="s">
        <v>158</v>
      </c>
      <c r="F35" s="30" t="s">
        <v>34</v>
      </c>
      <c r="G35" s="32" t="s">
        <v>148</v>
      </c>
      <c r="H35" s="33">
        <f t="shared" si="7"/>
        <v>530</v>
      </c>
      <c r="I35" s="33">
        <v>530</v>
      </c>
      <c r="J35" s="33"/>
      <c r="K35" s="58"/>
      <c r="L35" s="58">
        <v>53</v>
      </c>
      <c r="M35" s="30" t="s">
        <v>134</v>
      </c>
      <c r="N35" s="31" t="s">
        <v>152</v>
      </c>
      <c r="O35" s="30" t="s">
        <v>85</v>
      </c>
      <c r="P35" s="30"/>
      <c r="Q35" s="5">
        <v>1</v>
      </c>
      <c r="S35" s="5">
        <v>1</v>
      </c>
      <c r="X35" s="66"/>
      <c r="Y35" s="66"/>
      <c r="Z35" s="66"/>
      <c r="AA35" s="70"/>
    </row>
    <row r="36" s="5" customFormat="1" ht="137" hidden="1" customHeight="1" spans="1:27">
      <c r="A36" s="30">
        <v>7</v>
      </c>
      <c r="B36" s="30" t="s">
        <v>129</v>
      </c>
      <c r="C36" s="30" t="s">
        <v>159</v>
      </c>
      <c r="D36" s="30" t="s">
        <v>160</v>
      </c>
      <c r="E36" s="31" t="s">
        <v>161</v>
      </c>
      <c r="F36" s="30" t="s">
        <v>34</v>
      </c>
      <c r="G36" s="32" t="s">
        <v>162</v>
      </c>
      <c r="H36" s="33">
        <f t="shared" si="7"/>
        <v>100</v>
      </c>
      <c r="I36" s="33">
        <v>100</v>
      </c>
      <c r="J36" s="33"/>
      <c r="K36" s="58"/>
      <c r="L36" s="58">
        <v>20</v>
      </c>
      <c r="M36" s="30" t="s">
        <v>134</v>
      </c>
      <c r="N36" s="31" t="s">
        <v>163</v>
      </c>
      <c r="O36" s="30" t="s">
        <v>85</v>
      </c>
      <c r="P36" s="30"/>
      <c r="Q36" s="5">
        <v>1</v>
      </c>
      <c r="S36" s="5">
        <v>3</v>
      </c>
      <c r="X36" s="66"/>
      <c r="Y36" s="66"/>
      <c r="Z36" s="66"/>
      <c r="AA36" s="70"/>
    </row>
    <row r="37" s="4" customFormat="1" ht="36" hidden="1" customHeight="1" spans="1:27">
      <c r="A37" s="37" t="s">
        <v>164</v>
      </c>
      <c r="B37" s="37"/>
      <c r="C37" s="37"/>
      <c r="D37" s="37"/>
      <c r="E37" s="26">
        <v>8</v>
      </c>
      <c r="F37" s="26"/>
      <c r="G37" s="27"/>
      <c r="H37" s="29">
        <f t="shared" ref="H37:L37" si="8">SUM(H38:H45)</f>
        <v>9780</v>
      </c>
      <c r="I37" s="29">
        <f t="shared" si="8"/>
        <v>9780</v>
      </c>
      <c r="J37" s="29">
        <f t="shared" si="8"/>
        <v>0</v>
      </c>
      <c r="K37" s="29">
        <f t="shared" si="8"/>
        <v>0</v>
      </c>
      <c r="L37" s="29">
        <f t="shared" si="8"/>
        <v>998</v>
      </c>
      <c r="M37" s="26"/>
      <c r="N37" s="57"/>
      <c r="O37" s="26"/>
      <c r="P37" s="26"/>
      <c r="X37" s="65"/>
      <c r="Y37" s="65"/>
      <c r="Z37" s="65"/>
      <c r="AA37" s="69"/>
    </row>
    <row r="38" s="5" customFormat="1" ht="383" hidden="1" customHeight="1" spans="1:27">
      <c r="A38" s="30">
        <v>1</v>
      </c>
      <c r="B38" s="30" t="s">
        <v>58</v>
      </c>
      <c r="C38" s="30" t="s">
        <v>165</v>
      </c>
      <c r="D38" s="30" t="s">
        <v>166</v>
      </c>
      <c r="E38" s="36" t="s">
        <v>167</v>
      </c>
      <c r="F38" s="30" t="s">
        <v>34</v>
      </c>
      <c r="G38" s="32" t="s">
        <v>61</v>
      </c>
      <c r="H38" s="33">
        <f t="shared" ref="H38:H45" si="9">I38+J38+K38</f>
        <v>530</v>
      </c>
      <c r="I38" s="33">
        <v>530</v>
      </c>
      <c r="J38" s="33"/>
      <c r="K38" s="58"/>
      <c r="L38" s="58">
        <v>53</v>
      </c>
      <c r="M38" s="30" t="s">
        <v>134</v>
      </c>
      <c r="N38" s="31" t="s">
        <v>168</v>
      </c>
      <c r="O38" s="30" t="s">
        <v>85</v>
      </c>
      <c r="P38" s="30"/>
      <c r="Q38" s="5">
        <v>1</v>
      </c>
      <c r="U38" s="5">
        <v>4</v>
      </c>
      <c r="X38" s="66"/>
      <c r="Y38" s="66"/>
      <c r="Z38" s="66"/>
      <c r="AA38" s="70"/>
    </row>
    <row r="39" s="5" customFormat="1" ht="376" hidden="1" customHeight="1" spans="1:27">
      <c r="A39" s="30">
        <v>2</v>
      </c>
      <c r="B39" s="30" t="s">
        <v>58</v>
      </c>
      <c r="C39" s="30" t="s">
        <v>169</v>
      </c>
      <c r="D39" s="30" t="s">
        <v>170</v>
      </c>
      <c r="E39" s="36" t="s">
        <v>171</v>
      </c>
      <c r="F39" s="30" t="s">
        <v>34</v>
      </c>
      <c r="G39" s="32" t="s">
        <v>61</v>
      </c>
      <c r="H39" s="33">
        <f t="shared" si="9"/>
        <v>800</v>
      </c>
      <c r="I39" s="33">
        <v>800</v>
      </c>
      <c r="J39" s="33"/>
      <c r="K39" s="58"/>
      <c r="L39" s="58">
        <v>80</v>
      </c>
      <c r="M39" s="30" t="s">
        <v>134</v>
      </c>
      <c r="N39" s="31" t="s">
        <v>168</v>
      </c>
      <c r="O39" s="30" t="s">
        <v>85</v>
      </c>
      <c r="P39" s="30"/>
      <c r="Q39" s="5">
        <v>1</v>
      </c>
      <c r="U39" s="5">
        <v>4</v>
      </c>
      <c r="X39" s="66"/>
      <c r="Y39" s="66"/>
      <c r="Z39" s="66"/>
      <c r="AA39" s="70"/>
    </row>
    <row r="40" s="5" customFormat="1" ht="389" hidden="1" customHeight="1" spans="1:27">
      <c r="A40" s="30">
        <v>3</v>
      </c>
      <c r="B40" s="30" t="s">
        <v>58</v>
      </c>
      <c r="C40" s="30" t="s">
        <v>172</v>
      </c>
      <c r="D40" s="30" t="s">
        <v>173</v>
      </c>
      <c r="E40" s="36" t="s">
        <v>174</v>
      </c>
      <c r="F40" s="30" t="s">
        <v>34</v>
      </c>
      <c r="G40" s="32" t="s">
        <v>61</v>
      </c>
      <c r="H40" s="33">
        <f t="shared" si="9"/>
        <v>650</v>
      </c>
      <c r="I40" s="33">
        <v>650</v>
      </c>
      <c r="J40" s="33"/>
      <c r="K40" s="58"/>
      <c r="L40" s="58">
        <v>65</v>
      </c>
      <c r="M40" s="30" t="s">
        <v>134</v>
      </c>
      <c r="N40" s="31" t="s">
        <v>168</v>
      </c>
      <c r="O40" s="30" t="s">
        <v>85</v>
      </c>
      <c r="P40" s="30"/>
      <c r="Q40" s="5">
        <v>1</v>
      </c>
      <c r="U40" s="5">
        <v>4</v>
      </c>
      <c r="X40" s="66"/>
      <c r="Y40" s="66"/>
      <c r="Z40" s="66"/>
      <c r="AA40" s="70"/>
    </row>
    <row r="41" s="5" customFormat="1" ht="409" hidden="1" customHeight="1" spans="1:27">
      <c r="A41" s="30">
        <v>4</v>
      </c>
      <c r="B41" s="30" t="s">
        <v>58</v>
      </c>
      <c r="C41" s="30" t="s">
        <v>175</v>
      </c>
      <c r="D41" s="30" t="s">
        <v>107</v>
      </c>
      <c r="E41" s="36" t="s">
        <v>176</v>
      </c>
      <c r="F41" s="30" t="s">
        <v>34</v>
      </c>
      <c r="G41" s="32" t="s">
        <v>61</v>
      </c>
      <c r="H41" s="33">
        <f t="shared" si="9"/>
        <v>1600</v>
      </c>
      <c r="I41" s="33">
        <v>1600</v>
      </c>
      <c r="J41" s="33">
        <v>0</v>
      </c>
      <c r="K41" s="58">
        <v>0</v>
      </c>
      <c r="L41" s="58">
        <v>160</v>
      </c>
      <c r="M41" s="30" t="s">
        <v>134</v>
      </c>
      <c r="N41" s="31" t="s">
        <v>168</v>
      </c>
      <c r="O41" s="30" t="s">
        <v>85</v>
      </c>
      <c r="P41" s="30"/>
      <c r="Q41" s="5">
        <v>1</v>
      </c>
      <c r="U41" s="5">
        <v>4</v>
      </c>
      <c r="X41" s="66"/>
      <c r="Y41" s="66"/>
      <c r="Z41" s="66"/>
      <c r="AA41" s="70"/>
    </row>
    <row r="42" s="5" customFormat="1" ht="409" hidden="1" customHeight="1" spans="1:27">
      <c r="A42" s="30">
        <v>5</v>
      </c>
      <c r="B42" s="30" t="s">
        <v>58</v>
      </c>
      <c r="C42" s="30" t="s">
        <v>177</v>
      </c>
      <c r="D42" s="30" t="s">
        <v>178</v>
      </c>
      <c r="E42" s="36" t="s">
        <v>179</v>
      </c>
      <c r="F42" s="30" t="s">
        <v>34</v>
      </c>
      <c r="G42" s="32" t="s">
        <v>180</v>
      </c>
      <c r="H42" s="33">
        <f t="shared" si="9"/>
        <v>2000</v>
      </c>
      <c r="I42" s="33">
        <v>2000</v>
      </c>
      <c r="J42" s="33"/>
      <c r="K42" s="58"/>
      <c r="L42" s="58">
        <v>200</v>
      </c>
      <c r="M42" s="30" t="s">
        <v>134</v>
      </c>
      <c r="N42" s="31" t="s">
        <v>168</v>
      </c>
      <c r="O42" s="30" t="s">
        <v>85</v>
      </c>
      <c r="P42" s="30"/>
      <c r="Q42" s="5">
        <v>1</v>
      </c>
      <c r="U42" s="5">
        <v>4</v>
      </c>
      <c r="X42" s="66"/>
      <c r="Y42" s="66"/>
      <c r="Z42" s="66"/>
      <c r="AA42" s="70"/>
    </row>
    <row r="43" s="5" customFormat="1" ht="394" hidden="1" customHeight="1" spans="1:27">
      <c r="A43" s="30">
        <v>6</v>
      </c>
      <c r="B43" s="30" t="s">
        <v>58</v>
      </c>
      <c r="C43" s="30" t="s">
        <v>181</v>
      </c>
      <c r="D43" s="30" t="s">
        <v>182</v>
      </c>
      <c r="E43" s="36" t="s">
        <v>183</v>
      </c>
      <c r="F43" s="30" t="s">
        <v>34</v>
      </c>
      <c r="G43" s="32" t="s">
        <v>61</v>
      </c>
      <c r="H43" s="33">
        <f t="shared" si="9"/>
        <v>1100</v>
      </c>
      <c r="I43" s="33">
        <v>1100</v>
      </c>
      <c r="J43" s="33"/>
      <c r="K43" s="58"/>
      <c r="L43" s="58">
        <v>110</v>
      </c>
      <c r="M43" s="30" t="s">
        <v>134</v>
      </c>
      <c r="N43" s="31" t="s">
        <v>168</v>
      </c>
      <c r="O43" s="30" t="s">
        <v>85</v>
      </c>
      <c r="P43" s="30"/>
      <c r="Q43" s="5">
        <v>1</v>
      </c>
      <c r="U43" s="5">
        <v>4</v>
      </c>
      <c r="X43" s="66"/>
      <c r="Y43" s="66"/>
      <c r="Z43" s="66"/>
      <c r="AA43" s="70"/>
    </row>
    <row r="44" s="5" customFormat="1" ht="379" hidden="1" customHeight="1" spans="1:27">
      <c r="A44" s="30">
        <v>7</v>
      </c>
      <c r="B44" s="30" t="s">
        <v>58</v>
      </c>
      <c r="C44" s="30" t="s">
        <v>184</v>
      </c>
      <c r="D44" s="30" t="s">
        <v>185</v>
      </c>
      <c r="E44" s="34" t="s">
        <v>186</v>
      </c>
      <c r="F44" s="30" t="s">
        <v>34</v>
      </c>
      <c r="G44" s="32" t="s">
        <v>61</v>
      </c>
      <c r="H44" s="33">
        <f t="shared" si="9"/>
        <v>1800</v>
      </c>
      <c r="I44" s="33">
        <v>1800</v>
      </c>
      <c r="J44" s="33"/>
      <c r="K44" s="58"/>
      <c r="L44" s="58">
        <v>200</v>
      </c>
      <c r="M44" s="30" t="s">
        <v>134</v>
      </c>
      <c r="N44" s="31" t="s">
        <v>168</v>
      </c>
      <c r="O44" s="30" t="s">
        <v>85</v>
      </c>
      <c r="P44" s="30"/>
      <c r="Q44" s="5">
        <v>1</v>
      </c>
      <c r="U44" s="5">
        <v>4</v>
      </c>
      <c r="X44" s="66"/>
      <c r="Y44" s="66"/>
      <c r="Z44" s="66"/>
      <c r="AA44" s="70"/>
    </row>
    <row r="45" s="5" customFormat="1" ht="402" hidden="1" customHeight="1" spans="1:27">
      <c r="A45" s="30">
        <v>8</v>
      </c>
      <c r="B45" s="30" t="s">
        <v>58</v>
      </c>
      <c r="C45" s="30" t="s">
        <v>187</v>
      </c>
      <c r="D45" s="30" t="s">
        <v>188</v>
      </c>
      <c r="E45" s="36" t="s">
        <v>189</v>
      </c>
      <c r="F45" s="30" t="s">
        <v>34</v>
      </c>
      <c r="G45" s="32" t="s">
        <v>61</v>
      </c>
      <c r="H45" s="33">
        <f t="shared" si="9"/>
        <v>1300</v>
      </c>
      <c r="I45" s="33">
        <v>1300</v>
      </c>
      <c r="J45" s="33"/>
      <c r="K45" s="58"/>
      <c r="L45" s="58">
        <v>130</v>
      </c>
      <c r="M45" s="30" t="s">
        <v>134</v>
      </c>
      <c r="N45" s="31" t="s">
        <v>168</v>
      </c>
      <c r="O45" s="30" t="s">
        <v>85</v>
      </c>
      <c r="P45" s="30"/>
      <c r="Q45" s="5">
        <v>1</v>
      </c>
      <c r="U45" s="5">
        <v>4</v>
      </c>
      <c r="X45" s="66"/>
      <c r="Y45" s="66"/>
      <c r="Z45" s="66"/>
      <c r="AA45" s="70"/>
    </row>
    <row r="46" s="4" customFormat="1" ht="36" hidden="1" customHeight="1" spans="1:27">
      <c r="A46" s="37" t="s">
        <v>190</v>
      </c>
      <c r="B46" s="37"/>
      <c r="C46" s="37"/>
      <c r="D46" s="37"/>
      <c r="E46" s="26">
        <v>6</v>
      </c>
      <c r="F46" s="26"/>
      <c r="G46" s="27"/>
      <c r="H46" s="29">
        <f t="shared" ref="H46:L46" si="10">SUM(H47:H52)</f>
        <v>4768.64</v>
      </c>
      <c r="I46" s="29">
        <f t="shared" si="10"/>
        <v>4100</v>
      </c>
      <c r="J46" s="29">
        <f t="shared" si="10"/>
        <v>0</v>
      </c>
      <c r="K46" s="29">
        <f t="shared" si="10"/>
        <v>668.64</v>
      </c>
      <c r="L46" s="29">
        <f t="shared" si="10"/>
        <v>580</v>
      </c>
      <c r="M46" s="26"/>
      <c r="N46" s="57"/>
      <c r="O46" s="26"/>
      <c r="P46" s="26"/>
      <c r="X46" s="65"/>
      <c r="Y46" s="65"/>
      <c r="Z46" s="65"/>
      <c r="AA46" s="69"/>
    </row>
    <row r="47" s="5" customFormat="1" ht="363" hidden="1" customHeight="1" spans="1:27">
      <c r="A47" s="30">
        <v>1</v>
      </c>
      <c r="B47" s="30" t="s">
        <v>58</v>
      </c>
      <c r="C47" s="30" t="s">
        <v>191</v>
      </c>
      <c r="D47" s="30" t="s">
        <v>192</v>
      </c>
      <c r="E47" s="34" t="s">
        <v>193</v>
      </c>
      <c r="F47" s="30" t="s">
        <v>34</v>
      </c>
      <c r="G47" s="32" t="s">
        <v>61</v>
      </c>
      <c r="H47" s="33">
        <f t="shared" ref="H47:H52" si="11">I47+J47+K47</f>
        <v>1400</v>
      </c>
      <c r="I47" s="33">
        <v>1400</v>
      </c>
      <c r="J47" s="33"/>
      <c r="K47" s="58"/>
      <c r="L47" s="58">
        <v>140</v>
      </c>
      <c r="M47" s="30" t="s">
        <v>134</v>
      </c>
      <c r="N47" s="31" t="s">
        <v>168</v>
      </c>
      <c r="O47" s="30" t="s">
        <v>85</v>
      </c>
      <c r="P47" s="30"/>
      <c r="Q47" s="5">
        <v>1</v>
      </c>
      <c r="T47" s="5">
        <v>4</v>
      </c>
      <c r="X47" s="66"/>
      <c r="Y47" s="66"/>
      <c r="Z47" s="66"/>
      <c r="AA47" s="70"/>
    </row>
    <row r="48" s="5" customFormat="1" ht="384" hidden="1" customHeight="1" spans="1:27">
      <c r="A48" s="30">
        <v>2</v>
      </c>
      <c r="B48" s="30" t="s">
        <v>58</v>
      </c>
      <c r="C48" s="30" t="s">
        <v>194</v>
      </c>
      <c r="D48" s="30" t="s">
        <v>195</v>
      </c>
      <c r="E48" s="36" t="s">
        <v>196</v>
      </c>
      <c r="F48" s="30" t="s">
        <v>34</v>
      </c>
      <c r="G48" s="32" t="s">
        <v>61</v>
      </c>
      <c r="H48" s="33">
        <f t="shared" si="11"/>
        <v>1000</v>
      </c>
      <c r="I48" s="33">
        <v>1000</v>
      </c>
      <c r="J48" s="33"/>
      <c r="K48" s="58"/>
      <c r="L48" s="58">
        <v>180</v>
      </c>
      <c r="M48" s="30" t="s">
        <v>134</v>
      </c>
      <c r="N48" s="31" t="s">
        <v>168</v>
      </c>
      <c r="O48" s="30" t="s">
        <v>85</v>
      </c>
      <c r="P48" s="30"/>
      <c r="Q48" s="5">
        <v>1</v>
      </c>
      <c r="T48" s="5">
        <v>4</v>
      </c>
      <c r="X48" s="66"/>
      <c r="Y48" s="66"/>
      <c r="Z48" s="66"/>
      <c r="AA48" s="70"/>
    </row>
    <row r="49" s="1" customFormat="1" ht="379" hidden="1" customHeight="1" spans="1:27">
      <c r="A49" s="38">
        <v>3</v>
      </c>
      <c r="B49" s="38" t="s">
        <v>58</v>
      </c>
      <c r="C49" s="38" t="s">
        <v>197</v>
      </c>
      <c r="D49" s="38" t="s">
        <v>198</v>
      </c>
      <c r="E49" s="36" t="s">
        <v>199</v>
      </c>
      <c r="F49" s="38" t="s">
        <v>34</v>
      </c>
      <c r="G49" s="39" t="s">
        <v>61</v>
      </c>
      <c r="H49" s="40">
        <f t="shared" si="11"/>
        <v>700</v>
      </c>
      <c r="I49" s="40">
        <v>700</v>
      </c>
      <c r="J49" s="40"/>
      <c r="K49" s="60"/>
      <c r="L49" s="60">
        <v>90</v>
      </c>
      <c r="M49" s="38" t="s">
        <v>134</v>
      </c>
      <c r="N49" s="36" t="s">
        <v>168</v>
      </c>
      <c r="O49" s="38" t="s">
        <v>85</v>
      </c>
      <c r="P49" s="38"/>
      <c r="Q49" s="1">
        <v>1</v>
      </c>
      <c r="T49" s="1">
        <v>4</v>
      </c>
      <c r="X49" s="67"/>
      <c r="Y49" s="67"/>
      <c r="Z49" s="67"/>
      <c r="AA49" s="71"/>
    </row>
    <row r="50" s="1" customFormat="1" ht="407" hidden="1" customHeight="1" spans="1:27">
      <c r="A50" s="38">
        <v>4</v>
      </c>
      <c r="B50" s="38" t="s">
        <v>58</v>
      </c>
      <c r="C50" s="38" t="s">
        <v>200</v>
      </c>
      <c r="D50" s="38" t="s">
        <v>201</v>
      </c>
      <c r="E50" s="36" t="s">
        <v>202</v>
      </c>
      <c r="F50" s="38" t="s">
        <v>34</v>
      </c>
      <c r="G50" s="39" t="s">
        <v>61</v>
      </c>
      <c r="H50" s="40">
        <f t="shared" si="11"/>
        <v>800</v>
      </c>
      <c r="I50" s="40">
        <v>800</v>
      </c>
      <c r="J50" s="40"/>
      <c r="K50" s="60"/>
      <c r="L50" s="60">
        <v>80</v>
      </c>
      <c r="M50" s="38" t="s">
        <v>134</v>
      </c>
      <c r="N50" s="36" t="s">
        <v>168</v>
      </c>
      <c r="O50" s="38" t="s">
        <v>85</v>
      </c>
      <c r="P50" s="38"/>
      <c r="Q50" s="1">
        <v>1</v>
      </c>
      <c r="T50" s="1">
        <v>4</v>
      </c>
      <c r="X50" s="67"/>
      <c r="Y50" s="67"/>
      <c r="Z50" s="67"/>
      <c r="AA50" s="71"/>
    </row>
    <row r="51" s="5" customFormat="1" ht="408" hidden="1" customHeight="1" spans="1:27">
      <c r="A51" s="30">
        <v>5</v>
      </c>
      <c r="B51" s="30" t="s">
        <v>58</v>
      </c>
      <c r="C51" s="30" t="s">
        <v>203</v>
      </c>
      <c r="D51" s="30" t="s">
        <v>204</v>
      </c>
      <c r="E51" s="31" t="s">
        <v>205</v>
      </c>
      <c r="F51" s="30" t="s">
        <v>34</v>
      </c>
      <c r="G51" s="32" t="s">
        <v>61</v>
      </c>
      <c r="H51" s="33">
        <f t="shared" si="11"/>
        <v>200</v>
      </c>
      <c r="I51" s="33">
        <v>200</v>
      </c>
      <c r="J51" s="33"/>
      <c r="K51" s="58"/>
      <c r="L51" s="58">
        <v>20</v>
      </c>
      <c r="M51" s="30" t="s">
        <v>134</v>
      </c>
      <c r="N51" s="31" t="s">
        <v>168</v>
      </c>
      <c r="O51" s="30" t="s">
        <v>85</v>
      </c>
      <c r="P51" s="30"/>
      <c r="Q51" s="5">
        <v>1</v>
      </c>
      <c r="T51" s="5">
        <v>4</v>
      </c>
      <c r="X51" s="66"/>
      <c r="Y51" s="66"/>
      <c r="Z51" s="66"/>
      <c r="AA51" s="70"/>
    </row>
    <row r="52" s="5" customFormat="1" ht="395" hidden="1" customHeight="1" spans="1:27">
      <c r="A52" s="30">
        <v>6</v>
      </c>
      <c r="B52" s="30" t="s">
        <v>58</v>
      </c>
      <c r="C52" s="30" t="s">
        <v>206</v>
      </c>
      <c r="D52" s="30" t="s">
        <v>207</v>
      </c>
      <c r="E52" s="36" t="s">
        <v>208</v>
      </c>
      <c r="F52" s="30" t="s">
        <v>34</v>
      </c>
      <c r="G52" s="32" t="s">
        <v>61</v>
      </c>
      <c r="H52" s="33">
        <f t="shared" si="11"/>
        <v>668.64</v>
      </c>
      <c r="I52" s="33"/>
      <c r="J52" s="33"/>
      <c r="K52" s="58">
        <v>668.64</v>
      </c>
      <c r="L52" s="58">
        <v>70</v>
      </c>
      <c r="M52" s="30" t="s">
        <v>134</v>
      </c>
      <c r="N52" s="31" t="s">
        <v>168</v>
      </c>
      <c r="O52" s="30" t="s">
        <v>64</v>
      </c>
      <c r="P52" s="30"/>
      <c r="Q52" s="5">
        <v>1</v>
      </c>
      <c r="T52" s="5">
        <v>4</v>
      </c>
      <c r="X52" s="66"/>
      <c r="Y52" s="66"/>
      <c r="Z52" s="66"/>
      <c r="AA52" s="70"/>
    </row>
    <row r="53" s="4" customFormat="1" ht="36" hidden="1" customHeight="1" spans="1:27">
      <c r="A53" s="26" t="s">
        <v>209</v>
      </c>
      <c r="B53" s="26"/>
      <c r="C53" s="26"/>
      <c r="D53" s="26"/>
      <c r="E53" s="26">
        <v>1</v>
      </c>
      <c r="F53" s="26"/>
      <c r="G53" s="27"/>
      <c r="H53" s="29">
        <f t="shared" ref="H53:L53" si="12">SUM(H54)</f>
        <v>400</v>
      </c>
      <c r="I53" s="29">
        <f t="shared" si="12"/>
        <v>400</v>
      </c>
      <c r="J53" s="29">
        <f t="shared" si="12"/>
        <v>0</v>
      </c>
      <c r="K53" s="29">
        <f t="shared" si="12"/>
        <v>0</v>
      </c>
      <c r="L53" s="29">
        <f t="shared" si="12"/>
        <v>0</v>
      </c>
      <c r="M53" s="26"/>
      <c r="N53" s="57"/>
      <c r="O53" s="26"/>
      <c r="P53" s="26"/>
      <c r="X53" s="65"/>
      <c r="Y53" s="65"/>
      <c r="Z53" s="65"/>
      <c r="AA53" s="69"/>
    </row>
    <row r="54" s="5" customFormat="1" ht="87" hidden="1" customHeight="1" spans="1:27">
      <c r="A54" s="41">
        <v>1</v>
      </c>
      <c r="B54" s="41" t="s">
        <v>58</v>
      </c>
      <c r="C54" s="42" t="s">
        <v>210</v>
      </c>
      <c r="D54" s="41" t="s">
        <v>58</v>
      </c>
      <c r="E54" s="43" t="s">
        <v>211</v>
      </c>
      <c r="F54" s="41" t="s">
        <v>34</v>
      </c>
      <c r="G54" s="41" t="s">
        <v>61</v>
      </c>
      <c r="H54" s="44">
        <f t="shared" ref="H54:H58" si="13">I54+J54+K54</f>
        <v>400</v>
      </c>
      <c r="I54" s="44">
        <v>400</v>
      </c>
      <c r="J54" s="44"/>
      <c r="K54" s="44"/>
      <c r="L54" s="44">
        <v>0</v>
      </c>
      <c r="M54" s="41" t="s">
        <v>134</v>
      </c>
      <c r="N54" s="43" t="s">
        <v>212</v>
      </c>
      <c r="O54" s="41" t="s">
        <v>64</v>
      </c>
      <c r="P54" s="41"/>
      <c r="Q54" s="5">
        <v>1</v>
      </c>
      <c r="X54" s="66"/>
      <c r="Y54" s="66"/>
      <c r="Z54" s="66"/>
      <c r="AA54" s="70"/>
    </row>
    <row r="55" s="4" customFormat="1" ht="36" hidden="1" customHeight="1" spans="1:27">
      <c r="A55" s="26" t="s">
        <v>213</v>
      </c>
      <c r="B55" s="26"/>
      <c r="C55" s="26"/>
      <c r="D55" s="26"/>
      <c r="E55" s="26">
        <v>1</v>
      </c>
      <c r="F55" s="26"/>
      <c r="G55" s="27"/>
      <c r="H55" s="29">
        <f t="shared" ref="H55:L55" si="14">SUM(H56)</f>
        <v>80</v>
      </c>
      <c r="I55" s="29">
        <f t="shared" si="14"/>
        <v>80</v>
      </c>
      <c r="J55" s="29">
        <f t="shared" si="14"/>
        <v>0</v>
      </c>
      <c r="K55" s="29">
        <f t="shared" si="14"/>
        <v>0</v>
      </c>
      <c r="L55" s="29">
        <f t="shared" si="14"/>
        <v>0</v>
      </c>
      <c r="M55" s="26"/>
      <c r="N55" s="57"/>
      <c r="O55" s="26"/>
      <c r="P55" s="26"/>
      <c r="X55" s="65"/>
      <c r="Y55" s="65"/>
      <c r="Z55" s="65"/>
      <c r="AA55" s="69"/>
    </row>
    <row r="56" s="5" customFormat="1" ht="394" hidden="1" customHeight="1" spans="1:27">
      <c r="A56" s="45">
        <v>1</v>
      </c>
      <c r="B56" s="45" t="s">
        <v>58</v>
      </c>
      <c r="C56" s="45" t="s">
        <v>214</v>
      </c>
      <c r="D56" s="45" t="s">
        <v>58</v>
      </c>
      <c r="E56" s="46" t="s">
        <v>215</v>
      </c>
      <c r="F56" s="45" t="s">
        <v>34</v>
      </c>
      <c r="G56" s="45" t="s">
        <v>61</v>
      </c>
      <c r="H56" s="47">
        <f t="shared" si="13"/>
        <v>80</v>
      </c>
      <c r="I56" s="47">
        <v>80</v>
      </c>
      <c r="J56" s="47"/>
      <c r="K56" s="47"/>
      <c r="L56" s="47">
        <v>0</v>
      </c>
      <c r="M56" s="45" t="s">
        <v>134</v>
      </c>
      <c r="N56" s="46" t="s">
        <v>216</v>
      </c>
      <c r="O56" s="45" t="s">
        <v>64</v>
      </c>
      <c r="P56" s="45"/>
      <c r="Q56" s="5">
        <v>1</v>
      </c>
      <c r="X56" s="66"/>
      <c r="Y56" s="66"/>
      <c r="Z56" s="66"/>
      <c r="AA56" s="70"/>
    </row>
    <row r="57" s="4" customFormat="1" ht="36" hidden="1" customHeight="1" spans="1:27">
      <c r="A57" s="26" t="s">
        <v>217</v>
      </c>
      <c r="B57" s="26"/>
      <c r="C57" s="26"/>
      <c r="D57" s="26"/>
      <c r="E57" s="26">
        <v>1</v>
      </c>
      <c r="F57" s="26"/>
      <c r="G57" s="27"/>
      <c r="H57" s="29">
        <f t="shared" ref="H57:L57" si="15">SUM(H58)</f>
        <v>2</v>
      </c>
      <c r="I57" s="29">
        <f t="shared" si="15"/>
        <v>2</v>
      </c>
      <c r="J57" s="29">
        <f t="shared" si="15"/>
        <v>0</v>
      </c>
      <c r="K57" s="29">
        <f t="shared" si="15"/>
        <v>0</v>
      </c>
      <c r="L57" s="29">
        <f t="shared" si="15"/>
        <v>0</v>
      </c>
      <c r="M57" s="26"/>
      <c r="N57" s="57"/>
      <c r="O57" s="26"/>
      <c r="P57" s="26"/>
      <c r="X57" s="65"/>
      <c r="Y57" s="65"/>
      <c r="Z57" s="65"/>
      <c r="AA57" s="69"/>
    </row>
    <row r="58" s="5" customFormat="1" ht="101" hidden="1" customHeight="1" spans="1:27">
      <c r="A58" s="48">
        <v>1</v>
      </c>
      <c r="B58" s="48" t="s">
        <v>58</v>
      </c>
      <c r="C58" s="48" t="s">
        <v>218</v>
      </c>
      <c r="D58" s="48" t="s">
        <v>58</v>
      </c>
      <c r="E58" s="49" t="s">
        <v>219</v>
      </c>
      <c r="F58" s="48" t="s">
        <v>34</v>
      </c>
      <c r="G58" s="48" t="s">
        <v>61</v>
      </c>
      <c r="H58" s="50">
        <f t="shared" si="13"/>
        <v>2</v>
      </c>
      <c r="I58" s="50">
        <v>2</v>
      </c>
      <c r="J58" s="50"/>
      <c r="K58" s="50"/>
      <c r="L58" s="50">
        <v>0</v>
      </c>
      <c r="M58" s="48" t="s">
        <v>134</v>
      </c>
      <c r="N58" s="49" t="s">
        <v>220</v>
      </c>
      <c r="O58" s="48" t="s">
        <v>64</v>
      </c>
      <c r="P58" s="48"/>
      <c r="Q58" s="5">
        <v>1</v>
      </c>
      <c r="X58" s="66"/>
      <c r="Y58" s="66"/>
      <c r="Z58" s="66"/>
      <c r="AA58" s="70"/>
    </row>
    <row r="59" s="4" customFormat="1" ht="36" hidden="1" customHeight="1" spans="1:27">
      <c r="A59" s="28" t="s">
        <v>221</v>
      </c>
      <c r="B59" s="28"/>
      <c r="C59" s="28"/>
      <c r="D59" s="28"/>
      <c r="E59" s="26">
        <f t="shared" ref="E59:L59" si="16">E60+E68+E77+E90+E109+E111</f>
        <v>47</v>
      </c>
      <c r="F59" s="26"/>
      <c r="G59" s="27"/>
      <c r="H59" s="26">
        <f t="shared" si="16"/>
        <v>43211.07</v>
      </c>
      <c r="I59" s="26">
        <f t="shared" si="16"/>
        <v>43211.07</v>
      </c>
      <c r="J59" s="26">
        <f t="shared" si="16"/>
        <v>0</v>
      </c>
      <c r="K59" s="26">
        <f t="shared" si="16"/>
        <v>0</v>
      </c>
      <c r="L59" s="26">
        <f t="shared" si="16"/>
        <v>5680.55</v>
      </c>
      <c r="M59" s="26"/>
      <c r="N59" s="57"/>
      <c r="O59" s="26"/>
      <c r="P59" s="26"/>
      <c r="X59" s="65"/>
      <c r="Y59" s="65"/>
      <c r="Z59" s="65"/>
      <c r="AA59" s="69"/>
    </row>
    <row r="60" s="4" customFormat="1" ht="36" hidden="1" customHeight="1" spans="1:27">
      <c r="A60" s="26" t="s">
        <v>29</v>
      </c>
      <c r="B60" s="26"/>
      <c r="C60" s="26"/>
      <c r="D60" s="26"/>
      <c r="E60" s="26">
        <v>7</v>
      </c>
      <c r="F60" s="26"/>
      <c r="G60" s="27"/>
      <c r="H60" s="29">
        <f t="shared" ref="H60:L60" si="17">SUM(H61:H67)</f>
        <v>6384.23</v>
      </c>
      <c r="I60" s="29">
        <f t="shared" si="17"/>
        <v>6384.23</v>
      </c>
      <c r="J60" s="29">
        <f t="shared" si="17"/>
        <v>0</v>
      </c>
      <c r="K60" s="29">
        <f t="shared" si="17"/>
        <v>0</v>
      </c>
      <c r="L60" s="29">
        <f t="shared" si="17"/>
        <v>45</v>
      </c>
      <c r="M60" s="26"/>
      <c r="N60" s="57"/>
      <c r="O60" s="26"/>
      <c r="P60" s="26"/>
      <c r="X60" s="65"/>
      <c r="Y60" s="65"/>
      <c r="Z60" s="65"/>
      <c r="AA60" s="69"/>
    </row>
    <row r="61" s="5" customFormat="1" ht="408" hidden="1" customHeight="1" spans="1:27">
      <c r="A61" s="30">
        <v>1</v>
      </c>
      <c r="B61" s="30" t="s">
        <v>222</v>
      </c>
      <c r="C61" s="30" t="s">
        <v>223</v>
      </c>
      <c r="D61" s="30" t="s">
        <v>224</v>
      </c>
      <c r="E61" s="31" t="s">
        <v>225</v>
      </c>
      <c r="F61" s="30" t="s">
        <v>34</v>
      </c>
      <c r="G61" s="32" t="s">
        <v>226</v>
      </c>
      <c r="H61" s="33">
        <f t="shared" ref="H61:H67" si="18">I61+J61+K61</f>
        <v>847.2</v>
      </c>
      <c r="I61" s="33">
        <v>847.2</v>
      </c>
      <c r="J61" s="33">
        <v>0</v>
      </c>
      <c r="K61" s="58">
        <v>0</v>
      </c>
      <c r="L61" s="58">
        <v>0</v>
      </c>
      <c r="M61" s="30" t="s">
        <v>227</v>
      </c>
      <c r="N61" s="36" t="s">
        <v>228</v>
      </c>
      <c r="O61" s="30" t="s">
        <v>64</v>
      </c>
      <c r="P61" s="30" t="s">
        <v>229</v>
      </c>
      <c r="Q61" s="5">
        <v>1</v>
      </c>
      <c r="R61" s="5">
        <v>2</v>
      </c>
      <c r="X61" s="66"/>
      <c r="Y61" s="66"/>
      <c r="Z61" s="66"/>
      <c r="AA61" s="70"/>
    </row>
    <row r="62" s="5" customFormat="1" ht="358" hidden="1" customHeight="1" spans="1:27">
      <c r="A62" s="30">
        <v>2</v>
      </c>
      <c r="B62" s="30" t="s">
        <v>222</v>
      </c>
      <c r="C62" s="30" t="s">
        <v>230</v>
      </c>
      <c r="D62" s="30" t="s">
        <v>224</v>
      </c>
      <c r="E62" s="31" t="s">
        <v>231</v>
      </c>
      <c r="F62" s="30" t="s">
        <v>34</v>
      </c>
      <c r="G62" s="32" t="s">
        <v>226</v>
      </c>
      <c r="H62" s="33">
        <f t="shared" si="18"/>
        <v>497</v>
      </c>
      <c r="I62" s="33">
        <v>497</v>
      </c>
      <c r="J62" s="33">
        <v>0</v>
      </c>
      <c r="K62" s="58">
        <v>0</v>
      </c>
      <c r="L62" s="58">
        <v>0</v>
      </c>
      <c r="M62" s="38" t="s">
        <v>232</v>
      </c>
      <c r="N62" s="31" t="s">
        <v>233</v>
      </c>
      <c r="O62" s="30" t="s">
        <v>64</v>
      </c>
      <c r="P62" s="30" t="s">
        <v>229</v>
      </c>
      <c r="Q62" s="5">
        <v>1</v>
      </c>
      <c r="R62" s="5">
        <v>2</v>
      </c>
      <c r="X62" s="66"/>
      <c r="Y62" s="66"/>
      <c r="Z62" s="66"/>
      <c r="AA62" s="70"/>
    </row>
    <row r="63" s="5" customFormat="1" ht="364" hidden="1" customHeight="1" spans="1:27">
      <c r="A63" s="30">
        <v>3</v>
      </c>
      <c r="B63" s="30" t="s">
        <v>222</v>
      </c>
      <c r="C63" s="30" t="s">
        <v>234</v>
      </c>
      <c r="D63" s="30" t="s">
        <v>235</v>
      </c>
      <c r="E63" s="36" t="s">
        <v>236</v>
      </c>
      <c r="F63" s="30" t="s">
        <v>237</v>
      </c>
      <c r="G63" s="32" t="s">
        <v>238</v>
      </c>
      <c r="H63" s="33">
        <f t="shared" si="18"/>
        <v>900</v>
      </c>
      <c r="I63" s="33">
        <v>900</v>
      </c>
      <c r="J63" s="33">
        <v>0</v>
      </c>
      <c r="K63" s="58">
        <v>0</v>
      </c>
      <c r="L63" s="58">
        <v>5</v>
      </c>
      <c r="M63" s="30" t="s">
        <v>239</v>
      </c>
      <c r="N63" s="31" t="s">
        <v>240</v>
      </c>
      <c r="O63" s="30" t="s">
        <v>241</v>
      </c>
      <c r="P63" s="30"/>
      <c r="Q63" s="5">
        <v>1</v>
      </c>
      <c r="R63" s="5">
        <v>5</v>
      </c>
      <c r="X63" s="66"/>
      <c r="Y63" s="66"/>
      <c r="Z63" s="66"/>
      <c r="AA63" s="70"/>
    </row>
    <row r="64" s="5" customFormat="1" ht="298" hidden="1" customHeight="1" spans="1:27">
      <c r="A64" s="30">
        <v>4</v>
      </c>
      <c r="B64" s="30" t="s">
        <v>222</v>
      </c>
      <c r="C64" s="30" t="s">
        <v>242</v>
      </c>
      <c r="D64" s="30" t="s">
        <v>243</v>
      </c>
      <c r="E64" s="31" t="s">
        <v>244</v>
      </c>
      <c r="F64" s="30" t="s">
        <v>34</v>
      </c>
      <c r="G64" s="32" t="s">
        <v>238</v>
      </c>
      <c r="H64" s="33">
        <f t="shared" si="18"/>
        <v>1500</v>
      </c>
      <c r="I64" s="33">
        <v>1500</v>
      </c>
      <c r="J64" s="33">
        <v>0</v>
      </c>
      <c r="K64" s="58">
        <v>0</v>
      </c>
      <c r="L64" s="58">
        <v>40</v>
      </c>
      <c r="M64" s="30" t="s">
        <v>245</v>
      </c>
      <c r="N64" s="31" t="s">
        <v>246</v>
      </c>
      <c r="O64" s="30" t="s">
        <v>241</v>
      </c>
      <c r="P64" s="30"/>
      <c r="Q64" s="5">
        <v>1</v>
      </c>
      <c r="R64" s="5">
        <v>5</v>
      </c>
      <c r="X64" s="66"/>
      <c r="Y64" s="66"/>
      <c r="Z64" s="66"/>
      <c r="AA64" s="70"/>
    </row>
    <row r="65" s="5" customFormat="1" ht="299" hidden="1" customHeight="1" spans="1:27">
      <c r="A65" s="30">
        <v>5</v>
      </c>
      <c r="B65" s="30" t="s">
        <v>222</v>
      </c>
      <c r="C65" s="30" t="s">
        <v>247</v>
      </c>
      <c r="D65" s="30" t="s">
        <v>248</v>
      </c>
      <c r="E65" s="31" t="s">
        <v>249</v>
      </c>
      <c r="F65" s="30" t="s">
        <v>34</v>
      </c>
      <c r="G65" s="32" t="s">
        <v>250</v>
      </c>
      <c r="H65" s="33">
        <f t="shared" si="18"/>
        <v>850</v>
      </c>
      <c r="I65" s="33">
        <v>850</v>
      </c>
      <c r="J65" s="33">
        <v>0</v>
      </c>
      <c r="K65" s="58">
        <v>0</v>
      </c>
      <c r="L65" s="58">
        <v>0</v>
      </c>
      <c r="M65" s="30" t="s">
        <v>251</v>
      </c>
      <c r="N65" s="31" t="s">
        <v>252</v>
      </c>
      <c r="O65" s="30" t="s">
        <v>241</v>
      </c>
      <c r="P65" s="30"/>
      <c r="Q65" s="5">
        <v>1</v>
      </c>
      <c r="R65" s="5">
        <v>4</v>
      </c>
      <c r="X65" s="66"/>
      <c r="Y65" s="66"/>
      <c r="Z65" s="66"/>
      <c r="AA65" s="70"/>
    </row>
    <row r="66" s="5" customFormat="1" ht="346" hidden="1" customHeight="1" spans="1:27">
      <c r="A66" s="30">
        <v>6</v>
      </c>
      <c r="B66" s="30" t="s">
        <v>222</v>
      </c>
      <c r="C66" s="30" t="s">
        <v>253</v>
      </c>
      <c r="D66" s="30" t="s">
        <v>254</v>
      </c>
      <c r="E66" s="31" t="s">
        <v>255</v>
      </c>
      <c r="F66" s="30" t="s">
        <v>34</v>
      </c>
      <c r="G66" s="32" t="s">
        <v>256</v>
      </c>
      <c r="H66" s="33">
        <f t="shared" si="18"/>
        <v>849.64</v>
      </c>
      <c r="I66" s="33">
        <v>849.64</v>
      </c>
      <c r="J66" s="33">
        <v>0</v>
      </c>
      <c r="K66" s="58">
        <v>0</v>
      </c>
      <c r="L66" s="58">
        <v>0</v>
      </c>
      <c r="M66" s="30" t="s">
        <v>257</v>
      </c>
      <c r="N66" s="31" t="s">
        <v>258</v>
      </c>
      <c r="O66" s="30" t="s">
        <v>64</v>
      </c>
      <c r="P66" s="30"/>
      <c r="Q66" s="5">
        <v>1</v>
      </c>
      <c r="R66" s="5">
        <v>3</v>
      </c>
      <c r="X66" s="66"/>
      <c r="Y66" s="66"/>
      <c r="Z66" s="66"/>
      <c r="AA66" s="70"/>
    </row>
    <row r="67" s="5" customFormat="1" ht="408" hidden="1" customHeight="1" spans="1:27">
      <c r="A67" s="30">
        <v>7</v>
      </c>
      <c r="B67" s="30" t="s">
        <v>222</v>
      </c>
      <c r="C67" s="30" t="s">
        <v>259</v>
      </c>
      <c r="D67" s="30" t="s">
        <v>260</v>
      </c>
      <c r="E67" s="34" t="s">
        <v>261</v>
      </c>
      <c r="F67" s="30" t="s">
        <v>34</v>
      </c>
      <c r="G67" s="32" t="s">
        <v>262</v>
      </c>
      <c r="H67" s="33">
        <f t="shared" si="18"/>
        <v>940.39</v>
      </c>
      <c r="I67" s="33">
        <v>940.39</v>
      </c>
      <c r="J67" s="33">
        <v>0</v>
      </c>
      <c r="K67" s="58">
        <v>0</v>
      </c>
      <c r="L67" s="58">
        <v>0</v>
      </c>
      <c r="M67" s="30" t="s">
        <v>263</v>
      </c>
      <c r="N67" s="31" t="s">
        <v>264</v>
      </c>
      <c r="O67" s="30" t="s">
        <v>241</v>
      </c>
      <c r="P67" s="30"/>
      <c r="Q67" s="5">
        <v>1</v>
      </c>
      <c r="R67" s="5">
        <v>2</v>
      </c>
      <c r="X67" s="66"/>
      <c r="Y67" s="66"/>
      <c r="Z67" s="66"/>
      <c r="AA67" s="70"/>
    </row>
    <row r="68" s="4" customFormat="1" ht="36" hidden="1" customHeight="1" spans="1:27">
      <c r="A68" s="37" t="s">
        <v>136</v>
      </c>
      <c r="B68" s="37"/>
      <c r="C68" s="37"/>
      <c r="D68" s="37"/>
      <c r="E68" s="26">
        <v>8</v>
      </c>
      <c r="F68" s="26"/>
      <c r="G68" s="27"/>
      <c r="H68" s="29">
        <f t="shared" ref="H68:L68" si="19">SUM(H69:H76)</f>
        <v>3386</v>
      </c>
      <c r="I68" s="29">
        <f t="shared" si="19"/>
        <v>3386</v>
      </c>
      <c r="J68" s="29">
        <f t="shared" si="19"/>
        <v>0</v>
      </c>
      <c r="K68" s="29">
        <f t="shared" si="19"/>
        <v>0</v>
      </c>
      <c r="L68" s="29">
        <f t="shared" si="19"/>
        <v>615.85</v>
      </c>
      <c r="M68" s="26"/>
      <c r="N68" s="57"/>
      <c r="O68" s="26"/>
      <c r="P68" s="26"/>
      <c r="X68" s="65"/>
      <c r="Y68" s="65"/>
      <c r="Z68" s="65"/>
      <c r="AA68" s="69"/>
    </row>
    <row r="69" s="5" customFormat="1" ht="116" hidden="1" customHeight="1" spans="1:27">
      <c r="A69" s="30">
        <v>1</v>
      </c>
      <c r="B69" s="30" t="s">
        <v>222</v>
      </c>
      <c r="C69" s="30" t="s">
        <v>265</v>
      </c>
      <c r="D69" s="30" t="s">
        <v>222</v>
      </c>
      <c r="E69" s="31" t="s">
        <v>266</v>
      </c>
      <c r="F69" s="30" t="s">
        <v>34</v>
      </c>
      <c r="G69" s="32" t="s">
        <v>267</v>
      </c>
      <c r="H69" s="33">
        <f t="shared" ref="H69:H76" si="20">I69+J69+K69</f>
        <v>151.55</v>
      </c>
      <c r="I69" s="33">
        <v>151.55</v>
      </c>
      <c r="J69" s="33">
        <v>0</v>
      </c>
      <c r="K69" s="58">
        <v>0</v>
      </c>
      <c r="L69" s="58">
        <v>40.1</v>
      </c>
      <c r="M69" s="30" t="s">
        <v>134</v>
      </c>
      <c r="N69" s="31" t="s">
        <v>268</v>
      </c>
      <c r="O69" s="30" t="s">
        <v>269</v>
      </c>
      <c r="P69" s="30" t="s">
        <v>270</v>
      </c>
      <c r="Q69" s="5">
        <v>1</v>
      </c>
      <c r="S69" s="5">
        <v>1</v>
      </c>
      <c r="X69" s="66"/>
      <c r="Y69" s="66"/>
      <c r="Z69" s="66"/>
      <c r="AA69" s="70"/>
    </row>
    <row r="70" s="5" customFormat="1" ht="153" hidden="1" customHeight="1" spans="1:27">
      <c r="A70" s="30">
        <v>2</v>
      </c>
      <c r="B70" s="30" t="s">
        <v>222</v>
      </c>
      <c r="C70" s="30" t="s">
        <v>271</v>
      </c>
      <c r="D70" s="30" t="s">
        <v>272</v>
      </c>
      <c r="E70" s="31" t="s">
        <v>273</v>
      </c>
      <c r="F70" s="30" t="s">
        <v>34</v>
      </c>
      <c r="G70" s="32" t="s">
        <v>267</v>
      </c>
      <c r="H70" s="33">
        <f t="shared" si="20"/>
        <v>357.12</v>
      </c>
      <c r="I70" s="33">
        <v>357.12</v>
      </c>
      <c r="J70" s="33">
        <v>0</v>
      </c>
      <c r="K70" s="58">
        <v>0</v>
      </c>
      <c r="L70" s="58">
        <v>95.12</v>
      </c>
      <c r="M70" s="30" t="s">
        <v>134</v>
      </c>
      <c r="N70" s="31" t="s">
        <v>274</v>
      </c>
      <c r="O70" s="30" t="s">
        <v>269</v>
      </c>
      <c r="P70" s="30" t="s">
        <v>275</v>
      </c>
      <c r="Q70" s="5">
        <v>1</v>
      </c>
      <c r="S70" s="5">
        <v>3</v>
      </c>
      <c r="X70" s="66"/>
      <c r="Y70" s="66"/>
      <c r="Z70" s="66"/>
      <c r="AA70" s="70"/>
    </row>
    <row r="71" s="5" customFormat="1" ht="147" hidden="1" customHeight="1" spans="1:27">
      <c r="A71" s="30">
        <v>3</v>
      </c>
      <c r="B71" s="30" t="s">
        <v>222</v>
      </c>
      <c r="C71" s="30" t="s">
        <v>276</v>
      </c>
      <c r="D71" s="30" t="s">
        <v>277</v>
      </c>
      <c r="E71" s="31" t="s">
        <v>278</v>
      </c>
      <c r="F71" s="30" t="s">
        <v>34</v>
      </c>
      <c r="G71" s="32" t="s">
        <v>267</v>
      </c>
      <c r="H71" s="33">
        <f t="shared" si="20"/>
        <v>197.33</v>
      </c>
      <c r="I71" s="33">
        <v>197.33</v>
      </c>
      <c r="J71" s="33">
        <v>0</v>
      </c>
      <c r="K71" s="58">
        <v>0</v>
      </c>
      <c r="L71" s="58">
        <v>53.63</v>
      </c>
      <c r="M71" s="30" t="s">
        <v>134</v>
      </c>
      <c r="N71" s="31" t="s">
        <v>279</v>
      </c>
      <c r="O71" s="30" t="s">
        <v>269</v>
      </c>
      <c r="P71" s="30" t="s">
        <v>275</v>
      </c>
      <c r="Q71" s="5">
        <v>1</v>
      </c>
      <c r="S71" s="5">
        <v>1</v>
      </c>
      <c r="X71" s="66"/>
      <c r="Y71" s="66"/>
      <c r="Z71" s="66"/>
      <c r="AA71" s="70"/>
    </row>
    <row r="72" s="5" customFormat="1" ht="253" hidden="1" customHeight="1" spans="1:27">
      <c r="A72" s="30">
        <v>4</v>
      </c>
      <c r="B72" s="30" t="s">
        <v>222</v>
      </c>
      <c r="C72" s="30" t="s">
        <v>280</v>
      </c>
      <c r="D72" s="30" t="s">
        <v>281</v>
      </c>
      <c r="E72" s="31" t="s">
        <v>282</v>
      </c>
      <c r="F72" s="30" t="s">
        <v>34</v>
      </c>
      <c r="G72" s="32" t="s">
        <v>283</v>
      </c>
      <c r="H72" s="33">
        <f t="shared" si="20"/>
        <v>900</v>
      </c>
      <c r="I72" s="33">
        <v>900</v>
      </c>
      <c r="J72" s="33">
        <v>0</v>
      </c>
      <c r="K72" s="58">
        <v>0</v>
      </c>
      <c r="L72" s="58">
        <v>100</v>
      </c>
      <c r="M72" s="30" t="s">
        <v>134</v>
      </c>
      <c r="N72" s="31" t="s">
        <v>284</v>
      </c>
      <c r="O72" s="30" t="s">
        <v>285</v>
      </c>
      <c r="P72" s="30"/>
      <c r="Q72" s="5">
        <v>1</v>
      </c>
      <c r="S72" s="5">
        <v>3</v>
      </c>
      <c r="X72" s="66"/>
      <c r="Y72" s="66"/>
      <c r="Z72" s="66"/>
      <c r="AA72" s="70"/>
    </row>
    <row r="73" s="5" customFormat="1" ht="258" hidden="1" customHeight="1" spans="1:27">
      <c r="A73" s="30">
        <v>5</v>
      </c>
      <c r="B73" s="30" t="s">
        <v>222</v>
      </c>
      <c r="C73" s="30" t="s">
        <v>286</v>
      </c>
      <c r="D73" s="30" t="s">
        <v>287</v>
      </c>
      <c r="E73" s="31" t="s">
        <v>288</v>
      </c>
      <c r="F73" s="30" t="s">
        <v>34</v>
      </c>
      <c r="G73" s="32" t="s">
        <v>289</v>
      </c>
      <c r="H73" s="33">
        <f t="shared" si="20"/>
        <v>200</v>
      </c>
      <c r="I73" s="33">
        <v>200</v>
      </c>
      <c r="J73" s="33">
        <v>0</v>
      </c>
      <c r="K73" s="58">
        <v>0</v>
      </c>
      <c r="L73" s="58">
        <v>20</v>
      </c>
      <c r="M73" s="30" t="s">
        <v>134</v>
      </c>
      <c r="N73" s="31" t="s">
        <v>290</v>
      </c>
      <c r="O73" s="30" t="s">
        <v>285</v>
      </c>
      <c r="P73" s="30"/>
      <c r="Q73" s="5">
        <v>1</v>
      </c>
      <c r="S73" s="5">
        <v>1</v>
      </c>
      <c r="X73" s="66"/>
      <c r="Y73" s="66"/>
      <c r="Z73" s="66"/>
      <c r="AA73" s="70"/>
    </row>
    <row r="74" s="5" customFormat="1" ht="211" hidden="1" customHeight="1" spans="1:27">
      <c r="A74" s="30">
        <v>6</v>
      </c>
      <c r="B74" s="30" t="s">
        <v>222</v>
      </c>
      <c r="C74" s="30" t="s">
        <v>291</v>
      </c>
      <c r="D74" s="30" t="s">
        <v>292</v>
      </c>
      <c r="E74" s="31" t="s">
        <v>293</v>
      </c>
      <c r="F74" s="30" t="s">
        <v>34</v>
      </c>
      <c r="G74" s="32" t="s">
        <v>226</v>
      </c>
      <c r="H74" s="33">
        <f t="shared" si="20"/>
        <v>380</v>
      </c>
      <c r="I74" s="33">
        <v>380</v>
      </c>
      <c r="J74" s="33">
        <v>0</v>
      </c>
      <c r="K74" s="58">
        <v>0</v>
      </c>
      <c r="L74" s="58">
        <v>76</v>
      </c>
      <c r="M74" s="30" t="s">
        <v>134</v>
      </c>
      <c r="N74" s="31" t="s">
        <v>294</v>
      </c>
      <c r="O74" s="30" t="s">
        <v>285</v>
      </c>
      <c r="P74" s="30"/>
      <c r="Q74" s="5">
        <v>1</v>
      </c>
      <c r="S74" s="5">
        <v>3</v>
      </c>
      <c r="X74" s="66"/>
      <c r="Y74" s="66"/>
      <c r="Z74" s="66"/>
      <c r="AA74" s="70"/>
    </row>
    <row r="75" s="5" customFormat="1" ht="188" hidden="1" customHeight="1" spans="1:27">
      <c r="A75" s="30">
        <v>7</v>
      </c>
      <c r="B75" s="30" t="s">
        <v>222</v>
      </c>
      <c r="C75" s="30" t="s">
        <v>295</v>
      </c>
      <c r="D75" s="30" t="s">
        <v>296</v>
      </c>
      <c r="E75" s="31" t="s">
        <v>297</v>
      </c>
      <c r="F75" s="30" t="s">
        <v>34</v>
      </c>
      <c r="G75" s="32" t="s">
        <v>283</v>
      </c>
      <c r="H75" s="33">
        <f t="shared" si="20"/>
        <v>350</v>
      </c>
      <c r="I75" s="33">
        <v>350</v>
      </c>
      <c r="J75" s="33">
        <v>0</v>
      </c>
      <c r="K75" s="58">
        <v>0</v>
      </c>
      <c r="L75" s="58">
        <v>71</v>
      </c>
      <c r="M75" s="30" t="s">
        <v>134</v>
      </c>
      <c r="N75" s="31" t="s">
        <v>298</v>
      </c>
      <c r="O75" s="30" t="s">
        <v>285</v>
      </c>
      <c r="P75" s="30"/>
      <c r="Q75" s="5">
        <v>1</v>
      </c>
      <c r="S75" s="5">
        <v>1</v>
      </c>
      <c r="X75" s="66"/>
      <c r="Y75" s="66"/>
      <c r="Z75" s="66"/>
      <c r="AA75" s="70"/>
    </row>
    <row r="76" s="5" customFormat="1" ht="249" hidden="1" customHeight="1" spans="1:27">
      <c r="A76" s="30">
        <v>8</v>
      </c>
      <c r="B76" s="30" t="s">
        <v>222</v>
      </c>
      <c r="C76" s="30" t="s">
        <v>299</v>
      </c>
      <c r="D76" s="30" t="s">
        <v>300</v>
      </c>
      <c r="E76" s="31" t="s">
        <v>301</v>
      </c>
      <c r="F76" s="30" t="s">
        <v>34</v>
      </c>
      <c r="G76" s="32" t="s">
        <v>283</v>
      </c>
      <c r="H76" s="33">
        <f t="shared" si="20"/>
        <v>850</v>
      </c>
      <c r="I76" s="33">
        <v>850</v>
      </c>
      <c r="J76" s="33">
        <v>0</v>
      </c>
      <c r="K76" s="58">
        <v>0</v>
      </c>
      <c r="L76" s="58">
        <v>160</v>
      </c>
      <c r="M76" s="30" t="s">
        <v>134</v>
      </c>
      <c r="N76" s="31" t="s">
        <v>302</v>
      </c>
      <c r="O76" s="30" t="s">
        <v>285</v>
      </c>
      <c r="P76" s="30" t="s">
        <v>303</v>
      </c>
      <c r="Q76" s="5">
        <v>1</v>
      </c>
      <c r="S76" s="5">
        <v>3</v>
      </c>
      <c r="X76" s="66"/>
      <c r="Y76" s="66"/>
      <c r="Z76" s="66"/>
      <c r="AA76" s="70"/>
    </row>
    <row r="77" s="4" customFormat="1" ht="36" hidden="1" customHeight="1" spans="1:27">
      <c r="A77" s="37" t="s">
        <v>164</v>
      </c>
      <c r="B77" s="37"/>
      <c r="C77" s="37"/>
      <c r="D77" s="37"/>
      <c r="E77" s="26">
        <v>12</v>
      </c>
      <c r="F77" s="26"/>
      <c r="G77" s="27"/>
      <c r="H77" s="29">
        <f t="shared" ref="H77:L77" si="21">SUM(H78:H89)</f>
        <v>13477.06</v>
      </c>
      <c r="I77" s="29">
        <f t="shared" si="21"/>
        <v>13477.06</v>
      </c>
      <c r="J77" s="29">
        <f t="shared" si="21"/>
        <v>0</v>
      </c>
      <c r="K77" s="29">
        <f t="shared" si="21"/>
        <v>0</v>
      </c>
      <c r="L77" s="29">
        <f t="shared" si="21"/>
        <v>2108</v>
      </c>
      <c r="M77" s="26"/>
      <c r="N77" s="57"/>
      <c r="O77" s="26"/>
      <c r="P77" s="26"/>
      <c r="X77" s="65"/>
      <c r="Y77" s="65"/>
      <c r="Z77" s="65"/>
      <c r="AA77" s="69"/>
    </row>
    <row r="78" s="5" customFormat="1" ht="397" hidden="1" customHeight="1" spans="1:27">
      <c r="A78" s="30">
        <v>1</v>
      </c>
      <c r="B78" s="30" t="s">
        <v>222</v>
      </c>
      <c r="C78" s="30" t="s">
        <v>304</v>
      </c>
      <c r="D78" s="30" t="s">
        <v>305</v>
      </c>
      <c r="E78" s="35" t="s">
        <v>306</v>
      </c>
      <c r="F78" s="30" t="s">
        <v>34</v>
      </c>
      <c r="G78" s="32" t="s">
        <v>307</v>
      </c>
      <c r="H78" s="33">
        <f t="shared" ref="H78:H89" si="22">I78+J78+K78</f>
        <v>1218.8</v>
      </c>
      <c r="I78" s="33">
        <v>1218.8</v>
      </c>
      <c r="J78" s="33">
        <v>0</v>
      </c>
      <c r="K78" s="58">
        <v>0</v>
      </c>
      <c r="L78" s="58">
        <v>130</v>
      </c>
      <c r="M78" s="30" t="s">
        <v>134</v>
      </c>
      <c r="N78" s="31" t="s">
        <v>308</v>
      </c>
      <c r="O78" s="30" t="s">
        <v>64</v>
      </c>
      <c r="P78" s="30" t="s">
        <v>303</v>
      </c>
      <c r="Q78" s="5">
        <v>1</v>
      </c>
      <c r="U78" s="5">
        <v>4</v>
      </c>
      <c r="X78" s="66"/>
      <c r="Y78" s="66"/>
      <c r="Z78" s="66"/>
      <c r="AA78" s="70"/>
    </row>
    <row r="79" s="5" customFormat="1" ht="395" hidden="1" customHeight="1" spans="1:27">
      <c r="A79" s="30">
        <v>2</v>
      </c>
      <c r="B79" s="30" t="s">
        <v>222</v>
      </c>
      <c r="C79" s="30" t="s">
        <v>309</v>
      </c>
      <c r="D79" s="30" t="s">
        <v>310</v>
      </c>
      <c r="E79" s="36" t="s">
        <v>311</v>
      </c>
      <c r="F79" s="30" t="s">
        <v>34</v>
      </c>
      <c r="G79" s="32" t="s">
        <v>307</v>
      </c>
      <c r="H79" s="33">
        <f t="shared" si="22"/>
        <v>1481.8</v>
      </c>
      <c r="I79" s="33">
        <v>1481.8</v>
      </c>
      <c r="J79" s="33">
        <v>0</v>
      </c>
      <c r="K79" s="58">
        <v>0</v>
      </c>
      <c r="L79" s="58">
        <v>160</v>
      </c>
      <c r="M79" s="30" t="s">
        <v>134</v>
      </c>
      <c r="N79" s="31" t="s">
        <v>312</v>
      </c>
      <c r="O79" s="30" t="s">
        <v>64</v>
      </c>
      <c r="P79" s="30"/>
      <c r="Q79" s="5">
        <v>1</v>
      </c>
      <c r="U79" s="5">
        <v>4</v>
      </c>
      <c r="X79" s="66"/>
      <c r="Y79" s="66"/>
      <c r="Z79" s="66"/>
      <c r="AA79" s="70"/>
    </row>
    <row r="80" s="5" customFormat="1" ht="409" hidden="1" customHeight="1" spans="1:27">
      <c r="A80" s="30">
        <v>3</v>
      </c>
      <c r="B80" s="30" t="s">
        <v>222</v>
      </c>
      <c r="C80" s="30" t="s">
        <v>313</v>
      </c>
      <c r="D80" s="30" t="s">
        <v>314</v>
      </c>
      <c r="E80" s="36" t="s">
        <v>315</v>
      </c>
      <c r="F80" s="30" t="s">
        <v>34</v>
      </c>
      <c r="G80" s="32" t="s">
        <v>307</v>
      </c>
      <c r="H80" s="33">
        <f t="shared" si="22"/>
        <v>1200</v>
      </c>
      <c r="I80" s="33">
        <v>1200</v>
      </c>
      <c r="J80" s="33">
        <v>0</v>
      </c>
      <c r="K80" s="58">
        <v>0</v>
      </c>
      <c r="L80" s="58">
        <v>120</v>
      </c>
      <c r="M80" s="30" t="s">
        <v>134</v>
      </c>
      <c r="N80" s="31" t="s">
        <v>316</v>
      </c>
      <c r="O80" s="30" t="s">
        <v>64</v>
      </c>
      <c r="P80" s="30" t="s">
        <v>303</v>
      </c>
      <c r="Q80" s="5">
        <v>1</v>
      </c>
      <c r="U80" s="5">
        <v>4</v>
      </c>
      <c r="X80" s="66"/>
      <c r="Y80" s="66"/>
      <c r="Z80" s="66"/>
      <c r="AA80" s="70"/>
    </row>
    <row r="81" s="5" customFormat="1" ht="369" hidden="1" customHeight="1" spans="1:27">
      <c r="A81" s="30">
        <v>4</v>
      </c>
      <c r="B81" s="30" t="s">
        <v>222</v>
      </c>
      <c r="C81" s="30" t="s">
        <v>317</v>
      </c>
      <c r="D81" s="30" t="s">
        <v>318</v>
      </c>
      <c r="E81" s="34" t="s">
        <v>319</v>
      </c>
      <c r="F81" s="30" t="s">
        <v>34</v>
      </c>
      <c r="G81" s="32" t="s">
        <v>307</v>
      </c>
      <c r="H81" s="33">
        <f t="shared" si="22"/>
        <v>1530.82</v>
      </c>
      <c r="I81" s="33">
        <v>1530.82</v>
      </c>
      <c r="J81" s="33">
        <v>0</v>
      </c>
      <c r="K81" s="58">
        <v>0</v>
      </c>
      <c r="L81" s="58">
        <v>156</v>
      </c>
      <c r="M81" s="30" t="s">
        <v>134</v>
      </c>
      <c r="N81" s="31" t="s">
        <v>320</v>
      </c>
      <c r="O81" s="30" t="s">
        <v>64</v>
      </c>
      <c r="P81" s="30" t="s">
        <v>303</v>
      </c>
      <c r="Q81" s="5">
        <v>1</v>
      </c>
      <c r="U81" s="5">
        <v>4</v>
      </c>
      <c r="X81" s="66"/>
      <c r="Y81" s="66"/>
      <c r="Z81" s="66"/>
      <c r="AA81" s="70"/>
    </row>
    <row r="82" s="5" customFormat="1" ht="366" hidden="1" customHeight="1" spans="1:27">
      <c r="A82" s="30">
        <v>5</v>
      </c>
      <c r="B82" s="30" t="s">
        <v>222</v>
      </c>
      <c r="C82" s="30" t="s">
        <v>321</v>
      </c>
      <c r="D82" s="30" t="s">
        <v>322</v>
      </c>
      <c r="E82" s="36" t="s">
        <v>323</v>
      </c>
      <c r="F82" s="30" t="s">
        <v>34</v>
      </c>
      <c r="G82" s="32" t="s">
        <v>307</v>
      </c>
      <c r="H82" s="33">
        <f t="shared" si="22"/>
        <v>1255.78</v>
      </c>
      <c r="I82" s="33">
        <v>1255.78</v>
      </c>
      <c r="J82" s="33">
        <v>0</v>
      </c>
      <c r="K82" s="58">
        <v>0</v>
      </c>
      <c r="L82" s="58">
        <v>126</v>
      </c>
      <c r="M82" s="30" t="s">
        <v>134</v>
      </c>
      <c r="N82" s="31" t="s">
        <v>324</v>
      </c>
      <c r="O82" s="30" t="s">
        <v>64</v>
      </c>
      <c r="P82" s="30" t="s">
        <v>303</v>
      </c>
      <c r="Q82" s="5">
        <v>1</v>
      </c>
      <c r="U82" s="5">
        <v>4</v>
      </c>
      <c r="X82" s="66"/>
      <c r="Y82" s="66"/>
      <c r="Z82" s="66"/>
      <c r="AA82" s="70"/>
    </row>
    <row r="83" s="5" customFormat="1" ht="373" hidden="1" customHeight="1" spans="1:27">
      <c r="A83" s="30">
        <v>6</v>
      </c>
      <c r="B83" s="30" t="s">
        <v>222</v>
      </c>
      <c r="C83" s="30" t="s">
        <v>325</v>
      </c>
      <c r="D83" s="30" t="s">
        <v>326</v>
      </c>
      <c r="E83" s="34" t="s">
        <v>327</v>
      </c>
      <c r="F83" s="30" t="s">
        <v>34</v>
      </c>
      <c r="G83" s="32" t="s">
        <v>307</v>
      </c>
      <c r="H83" s="33">
        <f t="shared" si="22"/>
        <v>1396.88</v>
      </c>
      <c r="I83" s="33">
        <v>1396.88</v>
      </c>
      <c r="J83" s="33">
        <v>0</v>
      </c>
      <c r="K83" s="58">
        <v>0</v>
      </c>
      <c r="L83" s="58">
        <v>150</v>
      </c>
      <c r="M83" s="30" t="s">
        <v>134</v>
      </c>
      <c r="N83" s="31" t="s">
        <v>328</v>
      </c>
      <c r="O83" s="30" t="s">
        <v>64</v>
      </c>
      <c r="P83" s="30" t="s">
        <v>303</v>
      </c>
      <c r="Q83" s="5">
        <v>1</v>
      </c>
      <c r="U83" s="5">
        <v>4</v>
      </c>
      <c r="X83" s="66"/>
      <c r="Y83" s="66"/>
      <c r="Z83" s="66"/>
      <c r="AA83" s="70"/>
    </row>
    <row r="84" s="5" customFormat="1" ht="354" hidden="1" customHeight="1" spans="1:27">
      <c r="A84" s="30">
        <v>7</v>
      </c>
      <c r="B84" s="30" t="s">
        <v>222</v>
      </c>
      <c r="C84" s="30" t="s">
        <v>329</v>
      </c>
      <c r="D84" s="30" t="s">
        <v>330</v>
      </c>
      <c r="E84" s="31" t="s">
        <v>331</v>
      </c>
      <c r="F84" s="30" t="s">
        <v>34</v>
      </c>
      <c r="G84" s="32" t="s">
        <v>307</v>
      </c>
      <c r="H84" s="33">
        <f t="shared" si="22"/>
        <v>692.78</v>
      </c>
      <c r="I84" s="33">
        <v>692.78</v>
      </c>
      <c r="J84" s="33">
        <v>0</v>
      </c>
      <c r="K84" s="58">
        <v>0</v>
      </c>
      <c r="L84" s="58">
        <v>730</v>
      </c>
      <c r="M84" s="30" t="s">
        <v>134</v>
      </c>
      <c r="N84" s="31" t="s">
        <v>332</v>
      </c>
      <c r="O84" s="30" t="s">
        <v>64</v>
      </c>
      <c r="P84" s="30" t="s">
        <v>303</v>
      </c>
      <c r="Q84" s="5">
        <v>1</v>
      </c>
      <c r="U84" s="5">
        <v>4</v>
      </c>
      <c r="X84" s="66"/>
      <c r="Y84" s="66"/>
      <c r="Z84" s="66"/>
      <c r="AA84" s="70"/>
    </row>
    <row r="85" s="1" customFormat="1" ht="370" hidden="1" customHeight="1" spans="1:27">
      <c r="A85" s="30">
        <v>8</v>
      </c>
      <c r="B85" s="38" t="s">
        <v>222</v>
      </c>
      <c r="C85" s="38" t="s">
        <v>333</v>
      </c>
      <c r="D85" s="38" t="s">
        <v>334</v>
      </c>
      <c r="E85" s="34" t="s">
        <v>335</v>
      </c>
      <c r="F85" s="38" t="s">
        <v>34</v>
      </c>
      <c r="G85" s="39" t="s">
        <v>307</v>
      </c>
      <c r="H85" s="40">
        <f t="shared" si="22"/>
        <v>1541.56</v>
      </c>
      <c r="I85" s="40">
        <v>1541.56</v>
      </c>
      <c r="J85" s="40">
        <v>0</v>
      </c>
      <c r="K85" s="60">
        <v>0</v>
      </c>
      <c r="L85" s="60">
        <v>170</v>
      </c>
      <c r="M85" s="38" t="s">
        <v>134</v>
      </c>
      <c r="N85" s="36" t="s">
        <v>336</v>
      </c>
      <c r="O85" s="38" t="s">
        <v>64</v>
      </c>
      <c r="P85" s="38" t="s">
        <v>303</v>
      </c>
      <c r="Q85" s="1">
        <v>1</v>
      </c>
      <c r="U85" s="1">
        <v>4</v>
      </c>
      <c r="X85" s="67"/>
      <c r="Y85" s="67"/>
      <c r="Z85" s="67"/>
      <c r="AA85" s="71"/>
    </row>
    <row r="86" s="5" customFormat="1" ht="372" hidden="1" customHeight="1" spans="1:27">
      <c r="A86" s="30">
        <v>9</v>
      </c>
      <c r="B86" s="30" t="s">
        <v>222</v>
      </c>
      <c r="C86" s="30" t="s">
        <v>337</v>
      </c>
      <c r="D86" s="30" t="s">
        <v>338</v>
      </c>
      <c r="E86" s="34" t="s">
        <v>339</v>
      </c>
      <c r="F86" s="30" t="s">
        <v>34</v>
      </c>
      <c r="G86" s="32" t="s">
        <v>307</v>
      </c>
      <c r="H86" s="33">
        <f t="shared" si="22"/>
        <v>869.9</v>
      </c>
      <c r="I86" s="33">
        <v>869.9</v>
      </c>
      <c r="J86" s="33">
        <v>0</v>
      </c>
      <c r="K86" s="58">
        <v>0</v>
      </c>
      <c r="L86" s="58">
        <v>90</v>
      </c>
      <c r="M86" s="30" t="s">
        <v>134</v>
      </c>
      <c r="N86" s="31" t="s">
        <v>340</v>
      </c>
      <c r="O86" s="30" t="s">
        <v>64</v>
      </c>
      <c r="P86" s="30"/>
      <c r="Q86" s="5">
        <v>1</v>
      </c>
      <c r="U86" s="5">
        <v>4</v>
      </c>
      <c r="X86" s="66"/>
      <c r="Y86" s="66"/>
      <c r="Z86" s="66"/>
      <c r="AA86" s="70"/>
    </row>
    <row r="87" s="5" customFormat="1" ht="356" hidden="1" customHeight="1" spans="1:27">
      <c r="A87" s="30">
        <v>10</v>
      </c>
      <c r="B87" s="30" t="s">
        <v>222</v>
      </c>
      <c r="C87" s="30" t="s">
        <v>341</v>
      </c>
      <c r="D87" s="30" t="s">
        <v>342</v>
      </c>
      <c r="E87" s="36" t="s">
        <v>343</v>
      </c>
      <c r="F87" s="30" t="s">
        <v>34</v>
      </c>
      <c r="G87" s="32" t="s">
        <v>307</v>
      </c>
      <c r="H87" s="33">
        <f t="shared" si="22"/>
        <v>473.46</v>
      </c>
      <c r="I87" s="33">
        <v>473.46</v>
      </c>
      <c r="J87" s="33">
        <v>0</v>
      </c>
      <c r="K87" s="58">
        <v>0</v>
      </c>
      <c r="L87" s="58">
        <v>50</v>
      </c>
      <c r="M87" s="30" t="s">
        <v>134</v>
      </c>
      <c r="N87" s="31" t="s">
        <v>344</v>
      </c>
      <c r="O87" s="30" t="s">
        <v>64</v>
      </c>
      <c r="P87" s="30" t="s">
        <v>303</v>
      </c>
      <c r="Q87" s="5">
        <v>1</v>
      </c>
      <c r="U87" s="5">
        <v>4</v>
      </c>
      <c r="X87" s="66"/>
      <c r="Y87" s="66"/>
      <c r="Z87" s="66"/>
      <c r="AA87" s="70"/>
    </row>
    <row r="88" s="5" customFormat="1" ht="365" hidden="1" customHeight="1" spans="1:27">
      <c r="A88" s="30">
        <v>11</v>
      </c>
      <c r="B88" s="30" t="s">
        <v>222</v>
      </c>
      <c r="C88" s="30" t="s">
        <v>345</v>
      </c>
      <c r="D88" s="30" t="s">
        <v>346</v>
      </c>
      <c r="E88" s="34" t="s">
        <v>347</v>
      </c>
      <c r="F88" s="30" t="s">
        <v>34</v>
      </c>
      <c r="G88" s="32" t="s">
        <v>307</v>
      </c>
      <c r="H88" s="33">
        <f t="shared" si="22"/>
        <v>1465.28</v>
      </c>
      <c r="I88" s="33">
        <v>1465.28</v>
      </c>
      <c r="J88" s="33">
        <v>0</v>
      </c>
      <c r="K88" s="58">
        <v>0</v>
      </c>
      <c r="L88" s="58">
        <v>151</v>
      </c>
      <c r="M88" s="30" t="s">
        <v>134</v>
      </c>
      <c r="N88" s="31" t="s">
        <v>348</v>
      </c>
      <c r="O88" s="30" t="s">
        <v>64</v>
      </c>
      <c r="P88" s="30" t="s">
        <v>303</v>
      </c>
      <c r="Q88" s="5">
        <v>1</v>
      </c>
      <c r="U88" s="5">
        <v>4</v>
      </c>
      <c r="X88" s="66"/>
      <c r="Y88" s="66"/>
      <c r="Z88" s="66"/>
      <c r="AA88" s="70"/>
    </row>
    <row r="89" s="5" customFormat="1" ht="279" hidden="1" customHeight="1" spans="1:27">
      <c r="A89" s="30">
        <v>12</v>
      </c>
      <c r="B89" s="30" t="s">
        <v>222</v>
      </c>
      <c r="C89" s="30" t="s">
        <v>349</v>
      </c>
      <c r="D89" s="30" t="s">
        <v>350</v>
      </c>
      <c r="E89" s="31" t="s">
        <v>351</v>
      </c>
      <c r="F89" s="30" t="s">
        <v>34</v>
      </c>
      <c r="G89" s="32" t="s">
        <v>283</v>
      </c>
      <c r="H89" s="33">
        <f t="shared" si="22"/>
        <v>350</v>
      </c>
      <c r="I89" s="33">
        <v>350</v>
      </c>
      <c r="J89" s="33">
        <v>0</v>
      </c>
      <c r="K89" s="58">
        <v>0</v>
      </c>
      <c r="L89" s="58">
        <v>75</v>
      </c>
      <c r="M89" s="30" t="s">
        <v>134</v>
      </c>
      <c r="N89" s="31" t="s">
        <v>352</v>
      </c>
      <c r="O89" s="30" t="s">
        <v>285</v>
      </c>
      <c r="P89" s="30"/>
      <c r="Q89" s="5">
        <v>1</v>
      </c>
      <c r="U89" s="5">
        <v>4</v>
      </c>
      <c r="X89" s="66"/>
      <c r="Y89" s="66"/>
      <c r="Z89" s="66"/>
      <c r="AA89" s="70"/>
    </row>
    <row r="90" s="4" customFormat="1" ht="36" hidden="1" customHeight="1" spans="1:27">
      <c r="A90" s="37" t="s">
        <v>190</v>
      </c>
      <c r="B90" s="37"/>
      <c r="C90" s="37"/>
      <c r="D90" s="37"/>
      <c r="E90" s="26">
        <v>18</v>
      </c>
      <c r="F90" s="26"/>
      <c r="G90" s="27"/>
      <c r="H90" s="29">
        <f t="shared" ref="H90:L90" si="23">SUM(H91:H108)</f>
        <v>19743.02</v>
      </c>
      <c r="I90" s="29">
        <f t="shared" si="23"/>
        <v>19743.02</v>
      </c>
      <c r="J90" s="29">
        <f t="shared" si="23"/>
        <v>0</v>
      </c>
      <c r="K90" s="29">
        <f t="shared" si="23"/>
        <v>0</v>
      </c>
      <c r="L90" s="29">
        <f t="shared" si="23"/>
        <v>2911.7</v>
      </c>
      <c r="M90" s="26"/>
      <c r="N90" s="57"/>
      <c r="O90" s="26"/>
      <c r="P90" s="26"/>
      <c r="X90" s="65"/>
      <c r="Y90" s="65"/>
      <c r="Z90" s="65"/>
      <c r="AA90" s="69"/>
    </row>
    <row r="91" s="5" customFormat="1" ht="347" hidden="1" customHeight="1" spans="1:27">
      <c r="A91" s="30">
        <v>1</v>
      </c>
      <c r="B91" s="30" t="s">
        <v>222</v>
      </c>
      <c r="C91" s="30" t="s">
        <v>353</v>
      </c>
      <c r="D91" s="30" t="s">
        <v>354</v>
      </c>
      <c r="E91" s="34" t="s">
        <v>355</v>
      </c>
      <c r="F91" s="30" t="s">
        <v>34</v>
      </c>
      <c r="G91" s="32" t="s">
        <v>307</v>
      </c>
      <c r="H91" s="33">
        <f t="shared" ref="H91:H108" si="24">I91+J91+K91</f>
        <v>955.72</v>
      </c>
      <c r="I91" s="33">
        <v>955.72</v>
      </c>
      <c r="J91" s="33">
        <v>0</v>
      </c>
      <c r="K91" s="58">
        <v>0</v>
      </c>
      <c r="L91" s="58">
        <v>99</v>
      </c>
      <c r="M91" s="30" t="s">
        <v>134</v>
      </c>
      <c r="N91" s="31" t="s">
        <v>356</v>
      </c>
      <c r="O91" s="30" t="s">
        <v>64</v>
      </c>
      <c r="P91" s="30"/>
      <c r="Q91" s="5">
        <v>1</v>
      </c>
      <c r="T91" s="5">
        <v>4</v>
      </c>
      <c r="X91" s="66"/>
      <c r="Y91" s="66"/>
      <c r="Z91" s="66"/>
      <c r="AA91" s="70"/>
    </row>
    <row r="92" s="5" customFormat="1" ht="354" hidden="1" customHeight="1" spans="1:27">
      <c r="A92" s="30">
        <v>2</v>
      </c>
      <c r="B92" s="30" t="s">
        <v>222</v>
      </c>
      <c r="C92" s="30" t="s">
        <v>357</v>
      </c>
      <c r="D92" s="30" t="s">
        <v>358</v>
      </c>
      <c r="E92" s="34" t="s">
        <v>359</v>
      </c>
      <c r="F92" s="30" t="s">
        <v>34</v>
      </c>
      <c r="G92" s="32" t="s">
        <v>307</v>
      </c>
      <c r="H92" s="33">
        <f t="shared" si="24"/>
        <v>1645.4</v>
      </c>
      <c r="I92" s="33">
        <v>1645.4</v>
      </c>
      <c r="J92" s="33">
        <v>0</v>
      </c>
      <c r="K92" s="58">
        <v>0</v>
      </c>
      <c r="L92" s="58">
        <v>170</v>
      </c>
      <c r="M92" s="30" t="s">
        <v>134</v>
      </c>
      <c r="N92" s="34" t="s">
        <v>360</v>
      </c>
      <c r="O92" s="30" t="s">
        <v>64</v>
      </c>
      <c r="P92" s="30"/>
      <c r="Q92" s="5">
        <v>1</v>
      </c>
      <c r="T92" s="5">
        <v>4</v>
      </c>
      <c r="X92" s="66"/>
      <c r="Y92" s="66"/>
      <c r="Z92" s="66"/>
      <c r="AA92" s="70"/>
    </row>
    <row r="93" s="5" customFormat="1" ht="409" hidden="1" customHeight="1" spans="1:27">
      <c r="A93" s="30">
        <v>3</v>
      </c>
      <c r="B93" s="30" t="s">
        <v>222</v>
      </c>
      <c r="C93" s="30" t="s">
        <v>361</v>
      </c>
      <c r="D93" s="30" t="s">
        <v>362</v>
      </c>
      <c r="E93" s="31" t="s">
        <v>363</v>
      </c>
      <c r="F93" s="30" t="s">
        <v>34</v>
      </c>
      <c r="G93" s="32" t="s">
        <v>307</v>
      </c>
      <c r="H93" s="33">
        <f t="shared" si="24"/>
        <v>809.01</v>
      </c>
      <c r="I93" s="33">
        <v>809.01</v>
      </c>
      <c r="J93" s="33">
        <v>0</v>
      </c>
      <c r="K93" s="58">
        <v>0</v>
      </c>
      <c r="L93" s="58">
        <v>87</v>
      </c>
      <c r="M93" s="30" t="s">
        <v>134</v>
      </c>
      <c r="N93" s="31" t="s">
        <v>364</v>
      </c>
      <c r="O93" s="30" t="s">
        <v>64</v>
      </c>
      <c r="P93" s="30"/>
      <c r="Q93" s="5">
        <v>1</v>
      </c>
      <c r="T93" s="5">
        <v>4</v>
      </c>
      <c r="X93" s="66"/>
      <c r="Y93" s="66"/>
      <c r="Z93" s="66"/>
      <c r="AA93" s="70"/>
    </row>
    <row r="94" s="5" customFormat="1" ht="365" hidden="1" customHeight="1" spans="1:27">
      <c r="A94" s="30">
        <v>4</v>
      </c>
      <c r="B94" s="30" t="s">
        <v>222</v>
      </c>
      <c r="C94" s="30" t="s">
        <v>365</v>
      </c>
      <c r="D94" s="30" t="s">
        <v>366</v>
      </c>
      <c r="E94" s="34" t="s">
        <v>367</v>
      </c>
      <c r="F94" s="30" t="s">
        <v>34</v>
      </c>
      <c r="G94" s="32" t="s">
        <v>307</v>
      </c>
      <c r="H94" s="33">
        <f t="shared" si="24"/>
        <v>400</v>
      </c>
      <c r="I94" s="33">
        <v>400</v>
      </c>
      <c r="J94" s="33">
        <v>0</v>
      </c>
      <c r="K94" s="58">
        <v>0</v>
      </c>
      <c r="L94" s="58">
        <v>42</v>
      </c>
      <c r="M94" s="30" t="s">
        <v>134</v>
      </c>
      <c r="N94" s="31" t="s">
        <v>368</v>
      </c>
      <c r="O94" s="30" t="s">
        <v>64</v>
      </c>
      <c r="P94" s="30"/>
      <c r="Q94" s="5">
        <v>1</v>
      </c>
      <c r="T94" s="5">
        <v>4</v>
      </c>
      <c r="X94" s="66"/>
      <c r="Y94" s="66"/>
      <c r="Z94" s="66"/>
      <c r="AA94" s="70"/>
    </row>
    <row r="95" s="5" customFormat="1" ht="386" hidden="1" customHeight="1" spans="1:27">
      <c r="A95" s="30">
        <v>5</v>
      </c>
      <c r="B95" s="30" t="s">
        <v>222</v>
      </c>
      <c r="C95" s="30" t="s">
        <v>369</v>
      </c>
      <c r="D95" s="30" t="s">
        <v>370</v>
      </c>
      <c r="E95" s="31" t="s">
        <v>371</v>
      </c>
      <c r="F95" s="30" t="s">
        <v>34</v>
      </c>
      <c r="G95" s="32" t="s">
        <v>307</v>
      </c>
      <c r="H95" s="33">
        <f t="shared" si="24"/>
        <v>795.54</v>
      </c>
      <c r="I95" s="33">
        <v>795.54</v>
      </c>
      <c r="J95" s="33">
        <v>0</v>
      </c>
      <c r="K95" s="58">
        <v>0</v>
      </c>
      <c r="L95" s="58">
        <v>80</v>
      </c>
      <c r="M95" s="30" t="s">
        <v>134</v>
      </c>
      <c r="N95" s="31" t="s">
        <v>372</v>
      </c>
      <c r="O95" s="30" t="s">
        <v>64</v>
      </c>
      <c r="P95" s="30"/>
      <c r="Q95" s="5">
        <v>1</v>
      </c>
      <c r="T95" s="5">
        <v>4</v>
      </c>
      <c r="X95" s="66"/>
      <c r="Y95" s="66"/>
      <c r="Z95" s="66"/>
      <c r="AA95" s="70"/>
    </row>
    <row r="96" s="5" customFormat="1" ht="408" hidden="1" customHeight="1" spans="1:27">
      <c r="A96" s="30">
        <v>6</v>
      </c>
      <c r="B96" s="30" t="s">
        <v>222</v>
      </c>
      <c r="C96" s="30" t="s">
        <v>373</v>
      </c>
      <c r="D96" s="30" t="s">
        <v>374</v>
      </c>
      <c r="E96" s="31" t="s">
        <v>375</v>
      </c>
      <c r="F96" s="30" t="s">
        <v>34</v>
      </c>
      <c r="G96" s="32" t="s">
        <v>307</v>
      </c>
      <c r="H96" s="33">
        <f t="shared" si="24"/>
        <v>878.8</v>
      </c>
      <c r="I96" s="33">
        <v>878.8</v>
      </c>
      <c r="J96" s="33">
        <v>0</v>
      </c>
      <c r="K96" s="58">
        <v>0</v>
      </c>
      <c r="L96" s="58">
        <v>930</v>
      </c>
      <c r="M96" s="30" t="s">
        <v>134</v>
      </c>
      <c r="N96" s="31" t="s">
        <v>376</v>
      </c>
      <c r="O96" s="30" t="s">
        <v>64</v>
      </c>
      <c r="P96" s="30"/>
      <c r="Q96" s="5">
        <v>1</v>
      </c>
      <c r="T96" s="5">
        <v>4</v>
      </c>
      <c r="X96" s="66"/>
      <c r="Y96" s="66"/>
      <c r="Z96" s="66"/>
      <c r="AA96" s="70"/>
    </row>
    <row r="97" s="5" customFormat="1" ht="406" hidden="1" customHeight="1" spans="1:27">
      <c r="A97" s="30">
        <v>7</v>
      </c>
      <c r="B97" s="30" t="s">
        <v>222</v>
      </c>
      <c r="C97" s="30" t="s">
        <v>377</v>
      </c>
      <c r="D97" s="30" t="s">
        <v>378</v>
      </c>
      <c r="E97" s="36" t="s">
        <v>379</v>
      </c>
      <c r="F97" s="30" t="s">
        <v>34</v>
      </c>
      <c r="G97" s="32" t="s">
        <v>307</v>
      </c>
      <c r="H97" s="33">
        <f t="shared" si="24"/>
        <v>1105.91</v>
      </c>
      <c r="I97" s="33">
        <v>1105.91</v>
      </c>
      <c r="J97" s="33">
        <v>0</v>
      </c>
      <c r="K97" s="58">
        <v>0</v>
      </c>
      <c r="L97" s="58">
        <v>120</v>
      </c>
      <c r="M97" s="30" t="s">
        <v>134</v>
      </c>
      <c r="N97" s="31" t="s">
        <v>380</v>
      </c>
      <c r="O97" s="30" t="s">
        <v>64</v>
      </c>
      <c r="P97" s="30" t="s">
        <v>229</v>
      </c>
      <c r="Q97" s="5">
        <v>1</v>
      </c>
      <c r="T97" s="5">
        <v>4</v>
      </c>
      <c r="X97" s="66"/>
      <c r="Y97" s="66"/>
      <c r="Z97" s="66"/>
      <c r="AA97" s="70"/>
    </row>
    <row r="98" s="5" customFormat="1" ht="409" hidden="1" customHeight="1" spans="1:27">
      <c r="A98" s="30">
        <v>8</v>
      </c>
      <c r="B98" s="30" t="s">
        <v>222</v>
      </c>
      <c r="C98" s="30" t="s">
        <v>381</v>
      </c>
      <c r="D98" s="30" t="s">
        <v>382</v>
      </c>
      <c r="E98" s="36" t="s">
        <v>383</v>
      </c>
      <c r="F98" s="30" t="s">
        <v>34</v>
      </c>
      <c r="G98" s="32" t="s">
        <v>307</v>
      </c>
      <c r="H98" s="33">
        <f t="shared" si="24"/>
        <v>686.73</v>
      </c>
      <c r="I98" s="33">
        <v>686.73</v>
      </c>
      <c r="J98" s="33">
        <v>0</v>
      </c>
      <c r="K98" s="58">
        <v>0</v>
      </c>
      <c r="L98" s="58">
        <v>71</v>
      </c>
      <c r="M98" s="30" t="s">
        <v>134</v>
      </c>
      <c r="N98" s="31" t="s">
        <v>384</v>
      </c>
      <c r="O98" s="30" t="s">
        <v>64</v>
      </c>
      <c r="P98" s="30" t="s">
        <v>229</v>
      </c>
      <c r="Q98" s="5">
        <v>1</v>
      </c>
      <c r="T98" s="5">
        <v>4</v>
      </c>
      <c r="X98" s="66"/>
      <c r="Y98" s="66"/>
      <c r="Z98" s="66"/>
      <c r="AA98" s="70"/>
    </row>
    <row r="99" s="5" customFormat="1" ht="365" hidden="1" customHeight="1" spans="1:27">
      <c r="A99" s="30">
        <v>9</v>
      </c>
      <c r="B99" s="30" t="s">
        <v>222</v>
      </c>
      <c r="C99" s="30" t="s">
        <v>385</v>
      </c>
      <c r="D99" s="30" t="s">
        <v>386</v>
      </c>
      <c r="E99" s="34" t="s">
        <v>387</v>
      </c>
      <c r="F99" s="30" t="s">
        <v>34</v>
      </c>
      <c r="G99" s="32" t="s">
        <v>307</v>
      </c>
      <c r="H99" s="33">
        <f t="shared" si="24"/>
        <v>1482.66</v>
      </c>
      <c r="I99" s="33">
        <v>1482.66</v>
      </c>
      <c r="J99" s="33">
        <v>0</v>
      </c>
      <c r="K99" s="58">
        <v>0</v>
      </c>
      <c r="L99" s="58">
        <v>152</v>
      </c>
      <c r="M99" s="30" t="s">
        <v>134</v>
      </c>
      <c r="N99" s="34" t="s">
        <v>388</v>
      </c>
      <c r="O99" s="30" t="s">
        <v>64</v>
      </c>
      <c r="P99" s="30" t="s">
        <v>229</v>
      </c>
      <c r="Q99" s="5">
        <v>1</v>
      </c>
      <c r="T99" s="5">
        <v>4</v>
      </c>
      <c r="X99" s="66"/>
      <c r="Y99" s="66"/>
      <c r="Z99" s="66"/>
      <c r="AA99" s="70"/>
    </row>
    <row r="100" s="5" customFormat="1" ht="388" hidden="1" customHeight="1" spans="1:27">
      <c r="A100" s="30">
        <v>10</v>
      </c>
      <c r="B100" s="30" t="s">
        <v>222</v>
      </c>
      <c r="C100" s="30" t="s">
        <v>389</v>
      </c>
      <c r="D100" s="30" t="s">
        <v>390</v>
      </c>
      <c r="E100" s="34" t="s">
        <v>391</v>
      </c>
      <c r="F100" s="30" t="s">
        <v>34</v>
      </c>
      <c r="G100" s="32" t="s">
        <v>307</v>
      </c>
      <c r="H100" s="33">
        <f t="shared" si="24"/>
        <v>1636.29</v>
      </c>
      <c r="I100" s="33">
        <v>1636.29</v>
      </c>
      <c r="J100" s="33">
        <v>0</v>
      </c>
      <c r="K100" s="58">
        <v>0</v>
      </c>
      <c r="L100" s="58">
        <v>171</v>
      </c>
      <c r="M100" s="30" t="s">
        <v>134</v>
      </c>
      <c r="N100" s="34" t="s">
        <v>392</v>
      </c>
      <c r="O100" s="30" t="s">
        <v>64</v>
      </c>
      <c r="P100" s="30"/>
      <c r="Q100" s="5">
        <v>1</v>
      </c>
      <c r="T100" s="5">
        <v>4</v>
      </c>
      <c r="X100" s="66"/>
      <c r="Y100" s="66"/>
      <c r="Z100" s="66"/>
      <c r="AA100" s="70"/>
    </row>
    <row r="101" s="5" customFormat="1" ht="391" hidden="1" customHeight="1" spans="1:27">
      <c r="A101" s="30">
        <v>11</v>
      </c>
      <c r="B101" s="30" t="s">
        <v>222</v>
      </c>
      <c r="C101" s="30" t="s">
        <v>393</v>
      </c>
      <c r="D101" s="30" t="s">
        <v>394</v>
      </c>
      <c r="E101" s="35" t="s">
        <v>395</v>
      </c>
      <c r="F101" s="30" t="s">
        <v>34</v>
      </c>
      <c r="G101" s="32" t="s">
        <v>307</v>
      </c>
      <c r="H101" s="33">
        <f t="shared" si="24"/>
        <v>1359.8</v>
      </c>
      <c r="I101" s="33">
        <v>1359.8</v>
      </c>
      <c r="J101" s="33">
        <v>0</v>
      </c>
      <c r="K101" s="58">
        <v>0</v>
      </c>
      <c r="L101" s="58">
        <v>140</v>
      </c>
      <c r="M101" s="30" t="s">
        <v>134</v>
      </c>
      <c r="N101" s="31" t="s">
        <v>396</v>
      </c>
      <c r="O101" s="30" t="s">
        <v>64</v>
      </c>
      <c r="P101" s="30"/>
      <c r="Q101" s="5">
        <v>1</v>
      </c>
      <c r="T101" s="5">
        <v>4</v>
      </c>
      <c r="X101" s="66"/>
      <c r="Y101" s="66"/>
      <c r="Z101" s="66"/>
      <c r="AA101" s="70"/>
    </row>
    <row r="102" s="5" customFormat="1" ht="324" hidden="1" spans="1:27">
      <c r="A102" s="30">
        <v>12</v>
      </c>
      <c r="B102" s="30" t="s">
        <v>222</v>
      </c>
      <c r="C102" s="30" t="s">
        <v>397</v>
      </c>
      <c r="D102" s="30" t="s">
        <v>260</v>
      </c>
      <c r="E102" s="34" t="s">
        <v>398</v>
      </c>
      <c r="F102" s="30" t="s">
        <v>34</v>
      </c>
      <c r="G102" s="32" t="s">
        <v>307</v>
      </c>
      <c r="H102" s="33">
        <f t="shared" si="24"/>
        <v>2035.2</v>
      </c>
      <c r="I102" s="33">
        <v>2035.2</v>
      </c>
      <c r="J102" s="33">
        <v>0</v>
      </c>
      <c r="K102" s="58">
        <v>0</v>
      </c>
      <c r="L102" s="58">
        <v>211</v>
      </c>
      <c r="M102" s="30" t="s">
        <v>134</v>
      </c>
      <c r="N102" s="31" t="s">
        <v>399</v>
      </c>
      <c r="O102" s="30" t="s">
        <v>64</v>
      </c>
      <c r="P102" s="30"/>
      <c r="Q102" s="5">
        <v>1</v>
      </c>
      <c r="T102" s="5">
        <v>4</v>
      </c>
      <c r="X102" s="66"/>
      <c r="Y102" s="66"/>
      <c r="Z102" s="66"/>
      <c r="AA102" s="70"/>
    </row>
    <row r="103" s="5" customFormat="1" ht="383" hidden="1" customHeight="1" spans="1:27">
      <c r="A103" s="30">
        <v>13</v>
      </c>
      <c r="B103" s="30" t="s">
        <v>222</v>
      </c>
      <c r="C103" s="30" t="s">
        <v>400</v>
      </c>
      <c r="D103" s="30" t="s">
        <v>401</v>
      </c>
      <c r="E103" s="35" t="s">
        <v>402</v>
      </c>
      <c r="F103" s="30" t="s">
        <v>34</v>
      </c>
      <c r="G103" s="32" t="s">
        <v>307</v>
      </c>
      <c r="H103" s="33">
        <f t="shared" si="24"/>
        <v>1456.16</v>
      </c>
      <c r="I103" s="33">
        <v>1456.16</v>
      </c>
      <c r="J103" s="33">
        <v>0</v>
      </c>
      <c r="K103" s="58">
        <v>0</v>
      </c>
      <c r="L103" s="58">
        <v>159</v>
      </c>
      <c r="M103" s="30" t="s">
        <v>134</v>
      </c>
      <c r="N103" s="31" t="s">
        <v>403</v>
      </c>
      <c r="O103" s="30" t="s">
        <v>64</v>
      </c>
      <c r="P103" s="30"/>
      <c r="Q103" s="5">
        <v>1</v>
      </c>
      <c r="T103" s="5">
        <v>4</v>
      </c>
      <c r="X103" s="66"/>
      <c r="Y103" s="66"/>
      <c r="Z103" s="66"/>
      <c r="AA103" s="70"/>
    </row>
    <row r="104" s="5" customFormat="1" ht="366" hidden="1" customHeight="1" spans="1:27">
      <c r="A104" s="30">
        <v>14</v>
      </c>
      <c r="B104" s="30" t="s">
        <v>222</v>
      </c>
      <c r="C104" s="30" t="s">
        <v>404</v>
      </c>
      <c r="D104" s="30" t="s">
        <v>405</v>
      </c>
      <c r="E104" s="35" t="s">
        <v>406</v>
      </c>
      <c r="F104" s="30" t="s">
        <v>34</v>
      </c>
      <c r="G104" s="32" t="s">
        <v>307</v>
      </c>
      <c r="H104" s="33">
        <f t="shared" si="24"/>
        <v>573.6</v>
      </c>
      <c r="I104" s="33">
        <v>573.6</v>
      </c>
      <c r="J104" s="33">
        <v>0</v>
      </c>
      <c r="K104" s="58">
        <v>0</v>
      </c>
      <c r="L104" s="58">
        <v>62</v>
      </c>
      <c r="M104" s="30" t="s">
        <v>134</v>
      </c>
      <c r="N104" s="31" t="s">
        <v>407</v>
      </c>
      <c r="O104" s="30" t="s">
        <v>64</v>
      </c>
      <c r="P104" s="30"/>
      <c r="Q104" s="5">
        <v>1</v>
      </c>
      <c r="T104" s="5">
        <v>4</v>
      </c>
      <c r="X104" s="66"/>
      <c r="Y104" s="66"/>
      <c r="Z104" s="66"/>
      <c r="AA104" s="70"/>
    </row>
    <row r="105" s="5" customFormat="1" ht="409" hidden="1" customHeight="1" spans="1:27">
      <c r="A105" s="30">
        <v>15</v>
      </c>
      <c r="B105" s="30" t="s">
        <v>222</v>
      </c>
      <c r="C105" s="30" t="s">
        <v>408</v>
      </c>
      <c r="D105" s="30" t="s">
        <v>409</v>
      </c>
      <c r="E105" s="35" t="s">
        <v>410</v>
      </c>
      <c r="F105" s="30" t="s">
        <v>34</v>
      </c>
      <c r="G105" s="32" t="s">
        <v>307</v>
      </c>
      <c r="H105" s="33">
        <f t="shared" si="24"/>
        <v>1949.39</v>
      </c>
      <c r="I105" s="33">
        <v>1949.39</v>
      </c>
      <c r="J105" s="33">
        <v>0</v>
      </c>
      <c r="K105" s="58">
        <v>0</v>
      </c>
      <c r="L105" s="58">
        <v>210</v>
      </c>
      <c r="M105" s="30" t="s">
        <v>134</v>
      </c>
      <c r="N105" s="31" t="s">
        <v>411</v>
      </c>
      <c r="O105" s="30" t="s">
        <v>412</v>
      </c>
      <c r="P105" s="30"/>
      <c r="Q105" s="5">
        <v>1</v>
      </c>
      <c r="T105" s="5">
        <v>4</v>
      </c>
      <c r="X105" s="66"/>
      <c r="Y105" s="66"/>
      <c r="Z105" s="66"/>
      <c r="AA105" s="70"/>
    </row>
    <row r="106" s="5" customFormat="1" ht="384" hidden="1" customHeight="1" spans="1:27">
      <c r="A106" s="30">
        <v>16</v>
      </c>
      <c r="B106" s="30" t="s">
        <v>222</v>
      </c>
      <c r="C106" s="30" t="s">
        <v>413</v>
      </c>
      <c r="D106" s="30" t="s">
        <v>414</v>
      </c>
      <c r="E106" s="34" t="s">
        <v>415</v>
      </c>
      <c r="F106" s="30" t="s">
        <v>34</v>
      </c>
      <c r="G106" s="32" t="s">
        <v>307</v>
      </c>
      <c r="H106" s="33">
        <f t="shared" si="24"/>
        <v>1504.4</v>
      </c>
      <c r="I106" s="33">
        <v>1504.4</v>
      </c>
      <c r="J106" s="33">
        <v>0</v>
      </c>
      <c r="K106" s="58">
        <v>0</v>
      </c>
      <c r="L106" s="58">
        <v>160</v>
      </c>
      <c r="M106" s="30" t="s">
        <v>134</v>
      </c>
      <c r="N106" s="31" t="s">
        <v>416</v>
      </c>
      <c r="O106" s="30" t="s">
        <v>412</v>
      </c>
      <c r="P106" s="30"/>
      <c r="Q106" s="5">
        <v>1</v>
      </c>
      <c r="T106" s="5">
        <v>4</v>
      </c>
      <c r="X106" s="66"/>
      <c r="Y106" s="66"/>
      <c r="Z106" s="66"/>
      <c r="AA106" s="70"/>
    </row>
    <row r="107" s="5" customFormat="1" ht="129" hidden="1" customHeight="1" spans="1:27">
      <c r="A107" s="30">
        <v>17</v>
      </c>
      <c r="B107" s="30" t="s">
        <v>222</v>
      </c>
      <c r="C107" s="30" t="s">
        <v>417</v>
      </c>
      <c r="D107" s="30" t="s">
        <v>418</v>
      </c>
      <c r="E107" s="31" t="s">
        <v>419</v>
      </c>
      <c r="F107" s="30" t="s">
        <v>34</v>
      </c>
      <c r="G107" s="32" t="s">
        <v>307</v>
      </c>
      <c r="H107" s="33">
        <f t="shared" si="24"/>
        <v>37</v>
      </c>
      <c r="I107" s="33">
        <v>37</v>
      </c>
      <c r="J107" s="33">
        <v>0</v>
      </c>
      <c r="K107" s="58">
        <v>0</v>
      </c>
      <c r="L107" s="58">
        <v>3.7</v>
      </c>
      <c r="M107" s="30" t="s">
        <v>134</v>
      </c>
      <c r="N107" s="31"/>
      <c r="O107" s="30" t="s">
        <v>412</v>
      </c>
      <c r="P107" s="30" t="s">
        <v>420</v>
      </c>
      <c r="Q107" s="5">
        <v>1</v>
      </c>
      <c r="T107" s="5">
        <v>4</v>
      </c>
      <c r="X107" s="66"/>
      <c r="Y107" s="66"/>
      <c r="Z107" s="66"/>
      <c r="AA107" s="70"/>
    </row>
    <row r="108" s="5" customFormat="1" ht="133" hidden="1" customHeight="1" spans="1:27">
      <c r="A108" s="30">
        <v>18</v>
      </c>
      <c r="B108" s="30" t="s">
        <v>222</v>
      </c>
      <c r="C108" s="30" t="s">
        <v>421</v>
      </c>
      <c r="D108" s="30" t="s">
        <v>422</v>
      </c>
      <c r="E108" s="31" t="s">
        <v>423</v>
      </c>
      <c r="F108" s="30" t="s">
        <v>34</v>
      </c>
      <c r="G108" s="32" t="s">
        <v>307</v>
      </c>
      <c r="H108" s="33">
        <f t="shared" si="24"/>
        <v>431.41</v>
      </c>
      <c r="I108" s="33">
        <v>431.41</v>
      </c>
      <c r="J108" s="33">
        <v>0</v>
      </c>
      <c r="K108" s="58">
        <v>0</v>
      </c>
      <c r="L108" s="58">
        <v>44</v>
      </c>
      <c r="M108" s="30" t="s">
        <v>134</v>
      </c>
      <c r="N108" s="31"/>
      <c r="O108" s="30" t="s">
        <v>412</v>
      </c>
      <c r="P108" s="30"/>
      <c r="Q108" s="5">
        <v>1</v>
      </c>
      <c r="T108" s="5">
        <v>4</v>
      </c>
      <c r="X108" s="66"/>
      <c r="Y108" s="66"/>
      <c r="Z108" s="66"/>
      <c r="AA108" s="70"/>
    </row>
    <row r="109" s="4" customFormat="1" ht="36" hidden="1" customHeight="1" spans="1:27">
      <c r="A109" s="26" t="s">
        <v>209</v>
      </c>
      <c r="B109" s="26"/>
      <c r="C109" s="26"/>
      <c r="D109" s="26"/>
      <c r="E109" s="26">
        <v>1</v>
      </c>
      <c r="F109" s="26"/>
      <c r="G109" s="27"/>
      <c r="H109" s="29">
        <f t="shared" ref="H109:L109" si="25">SUM(H110)</f>
        <v>217.76</v>
      </c>
      <c r="I109" s="29">
        <f t="shared" si="25"/>
        <v>217.76</v>
      </c>
      <c r="J109" s="29">
        <f t="shared" si="25"/>
        <v>0</v>
      </c>
      <c r="K109" s="29">
        <f t="shared" si="25"/>
        <v>0</v>
      </c>
      <c r="L109" s="29">
        <f t="shared" si="25"/>
        <v>0</v>
      </c>
      <c r="M109" s="26"/>
      <c r="N109" s="57"/>
      <c r="O109" s="26"/>
      <c r="P109" s="26"/>
      <c r="X109" s="65"/>
      <c r="Y109" s="65"/>
      <c r="Z109" s="65"/>
      <c r="AA109" s="69"/>
    </row>
    <row r="110" s="5" customFormat="1" ht="102" hidden="1" customHeight="1" spans="1:27">
      <c r="A110" s="41">
        <v>1</v>
      </c>
      <c r="B110" s="41" t="s">
        <v>222</v>
      </c>
      <c r="C110" s="42" t="s">
        <v>424</v>
      </c>
      <c r="D110" s="41" t="s">
        <v>222</v>
      </c>
      <c r="E110" s="43" t="s">
        <v>425</v>
      </c>
      <c r="F110" s="41" t="s">
        <v>34</v>
      </c>
      <c r="G110" s="41" t="s">
        <v>426</v>
      </c>
      <c r="H110" s="44">
        <f t="shared" ref="H110:H140" si="26">I110+J110+K110</f>
        <v>217.76</v>
      </c>
      <c r="I110" s="44">
        <v>217.76</v>
      </c>
      <c r="J110" s="44">
        <v>0</v>
      </c>
      <c r="K110" s="44">
        <v>0</v>
      </c>
      <c r="L110" s="44">
        <v>0</v>
      </c>
      <c r="M110" s="41" t="s">
        <v>134</v>
      </c>
      <c r="N110" s="43"/>
      <c r="O110" s="41" t="s">
        <v>412</v>
      </c>
      <c r="P110" s="41"/>
      <c r="Q110" s="5">
        <v>1</v>
      </c>
      <c r="X110" s="66"/>
      <c r="Y110" s="66"/>
      <c r="Z110" s="66"/>
      <c r="AA110" s="70"/>
    </row>
    <row r="111" s="4" customFormat="1" ht="36" hidden="1" customHeight="1" spans="1:27">
      <c r="A111" s="26" t="s">
        <v>217</v>
      </c>
      <c r="B111" s="26"/>
      <c r="C111" s="26"/>
      <c r="D111" s="26"/>
      <c r="E111" s="26">
        <v>1</v>
      </c>
      <c r="F111" s="26"/>
      <c r="G111" s="27"/>
      <c r="H111" s="29">
        <f t="shared" ref="H111:L111" si="27">SUM(H112)</f>
        <v>3</v>
      </c>
      <c r="I111" s="29">
        <f t="shared" si="27"/>
        <v>3</v>
      </c>
      <c r="J111" s="29">
        <f t="shared" si="27"/>
        <v>0</v>
      </c>
      <c r="K111" s="29">
        <f t="shared" si="27"/>
        <v>0</v>
      </c>
      <c r="L111" s="29">
        <f t="shared" si="27"/>
        <v>0</v>
      </c>
      <c r="M111" s="26"/>
      <c r="N111" s="57"/>
      <c r="O111" s="26"/>
      <c r="P111" s="26"/>
      <c r="X111" s="65"/>
      <c r="Y111" s="65"/>
      <c r="Z111" s="65"/>
      <c r="AA111" s="69"/>
    </row>
    <row r="112" s="5" customFormat="1" ht="98" hidden="1" customHeight="1" spans="1:27">
      <c r="A112" s="48">
        <v>1</v>
      </c>
      <c r="B112" s="48" t="s">
        <v>222</v>
      </c>
      <c r="C112" s="48" t="s">
        <v>218</v>
      </c>
      <c r="D112" s="48" t="s">
        <v>222</v>
      </c>
      <c r="E112" s="49" t="s">
        <v>427</v>
      </c>
      <c r="F112" s="48" t="s">
        <v>34</v>
      </c>
      <c r="G112" s="48" t="s">
        <v>426</v>
      </c>
      <c r="H112" s="50">
        <f t="shared" si="26"/>
        <v>3</v>
      </c>
      <c r="I112" s="50">
        <v>3</v>
      </c>
      <c r="J112" s="50">
        <v>0</v>
      </c>
      <c r="K112" s="50">
        <v>0</v>
      </c>
      <c r="L112" s="50">
        <v>0</v>
      </c>
      <c r="M112" s="48" t="s">
        <v>134</v>
      </c>
      <c r="N112" s="49"/>
      <c r="O112" s="48" t="s">
        <v>412</v>
      </c>
      <c r="P112" s="48"/>
      <c r="Q112" s="5">
        <v>1</v>
      </c>
      <c r="X112" s="66"/>
      <c r="Y112" s="66"/>
      <c r="Z112" s="66"/>
      <c r="AA112" s="70"/>
    </row>
    <row r="113" s="4" customFormat="1" ht="36" hidden="1" customHeight="1" spans="1:27">
      <c r="A113" s="28" t="s">
        <v>428</v>
      </c>
      <c r="B113" s="28"/>
      <c r="C113" s="28"/>
      <c r="D113" s="28"/>
      <c r="E113" s="26">
        <f t="shared" ref="E113:L113" si="28">E114+E145+E155+E162</f>
        <v>46</v>
      </c>
      <c r="F113" s="26"/>
      <c r="G113" s="27"/>
      <c r="H113" s="26">
        <f t="shared" si="28"/>
        <v>49423.12</v>
      </c>
      <c r="I113" s="26">
        <f t="shared" si="28"/>
        <v>34483.12</v>
      </c>
      <c r="J113" s="26">
        <f t="shared" si="28"/>
        <v>0</v>
      </c>
      <c r="K113" s="26">
        <f t="shared" si="28"/>
        <v>14940</v>
      </c>
      <c r="L113" s="26">
        <f t="shared" si="28"/>
        <v>3225.2</v>
      </c>
      <c r="M113" s="26"/>
      <c r="N113" s="57"/>
      <c r="O113" s="26"/>
      <c r="P113" s="26"/>
      <c r="X113" s="65"/>
      <c r="Y113" s="65"/>
      <c r="Z113" s="65"/>
      <c r="AA113" s="69"/>
    </row>
    <row r="114" s="4" customFormat="1" ht="36" hidden="1" customHeight="1" spans="1:27">
      <c r="A114" s="26" t="s">
        <v>29</v>
      </c>
      <c r="B114" s="26"/>
      <c r="C114" s="26"/>
      <c r="D114" s="26"/>
      <c r="E114" s="26">
        <v>30</v>
      </c>
      <c r="F114" s="26"/>
      <c r="G114" s="27"/>
      <c r="H114" s="29">
        <f t="shared" ref="H114:L114" si="29">SUM(H115:H144)</f>
        <v>35982.03</v>
      </c>
      <c r="I114" s="29">
        <f t="shared" si="29"/>
        <v>21042.03</v>
      </c>
      <c r="J114" s="29">
        <f t="shared" si="29"/>
        <v>0</v>
      </c>
      <c r="K114" s="29">
        <f t="shared" si="29"/>
        <v>14940</v>
      </c>
      <c r="L114" s="29">
        <f t="shared" si="29"/>
        <v>1892.2</v>
      </c>
      <c r="M114" s="26"/>
      <c r="N114" s="57"/>
      <c r="O114" s="26"/>
      <c r="P114" s="26"/>
      <c r="X114" s="65"/>
      <c r="Y114" s="65"/>
      <c r="Z114" s="65"/>
      <c r="AA114" s="69"/>
    </row>
    <row r="115" s="5" customFormat="1" ht="292" hidden="1" customHeight="1" spans="1:27">
      <c r="A115" s="30">
        <v>1</v>
      </c>
      <c r="B115" s="30" t="s">
        <v>429</v>
      </c>
      <c r="C115" s="30" t="s">
        <v>430</v>
      </c>
      <c r="D115" s="30" t="s">
        <v>431</v>
      </c>
      <c r="E115" s="31" t="s">
        <v>432</v>
      </c>
      <c r="F115" s="30" t="s">
        <v>34</v>
      </c>
      <c r="G115" s="32" t="s">
        <v>433</v>
      </c>
      <c r="H115" s="33">
        <f t="shared" si="26"/>
        <v>1351.03</v>
      </c>
      <c r="I115" s="33">
        <v>1351.03</v>
      </c>
      <c r="J115" s="33">
        <v>0</v>
      </c>
      <c r="K115" s="58">
        <v>0</v>
      </c>
      <c r="L115" s="58">
        <v>130</v>
      </c>
      <c r="M115" s="30" t="s">
        <v>434</v>
      </c>
      <c r="N115" s="31" t="s">
        <v>435</v>
      </c>
      <c r="O115" s="30" t="s">
        <v>412</v>
      </c>
      <c r="P115" s="30" t="s">
        <v>436</v>
      </c>
      <c r="Q115" s="5">
        <v>1</v>
      </c>
      <c r="R115" s="5">
        <v>5</v>
      </c>
      <c r="X115" s="66"/>
      <c r="Y115" s="66"/>
      <c r="Z115" s="66"/>
      <c r="AA115" s="70"/>
    </row>
    <row r="116" s="5" customFormat="1" ht="175" hidden="1" customHeight="1" spans="1:27">
      <c r="A116" s="30">
        <v>2</v>
      </c>
      <c r="B116" s="30" t="s">
        <v>429</v>
      </c>
      <c r="C116" s="30" t="s">
        <v>437</v>
      </c>
      <c r="D116" s="30" t="s">
        <v>438</v>
      </c>
      <c r="E116" s="31" t="s">
        <v>439</v>
      </c>
      <c r="F116" s="30" t="s">
        <v>34</v>
      </c>
      <c r="G116" s="32" t="s">
        <v>440</v>
      </c>
      <c r="H116" s="33">
        <f t="shared" si="26"/>
        <v>1300</v>
      </c>
      <c r="I116" s="33">
        <v>1300</v>
      </c>
      <c r="J116" s="33">
        <v>0</v>
      </c>
      <c r="K116" s="58">
        <v>0</v>
      </c>
      <c r="L116" s="58">
        <v>130</v>
      </c>
      <c r="M116" s="30" t="s">
        <v>434</v>
      </c>
      <c r="N116" s="31" t="s">
        <v>441</v>
      </c>
      <c r="O116" s="30" t="s">
        <v>85</v>
      </c>
      <c r="P116" s="30"/>
      <c r="Q116" s="5">
        <v>1</v>
      </c>
      <c r="R116" s="5">
        <v>1</v>
      </c>
      <c r="X116" s="66"/>
      <c r="Y116" s="66"/>
      <c r="Z116" s="66"/>
      <c r="AA116" s="70"/>
    </row>
    <row r="117" s="5" customFormat="1" ht="180" hidden="1" customHeight="1" spans="1:27">
      <c r="A117" s="30">
        <v>3</v>
      </c>
      <c r="B117" s="30" t="s">
        <v>429</v>
      </c>
      <c r="C117" s="30" t="s">
        <v>442</v>
      </c>
      <c r="D117" s="30" t="s">
        <v>438</v>
      </c>
      <c r="E117" s="31" t="s">
        <v>443</v>
      </c>
      <c r="F117" s="30" t="s">
        <v>34</v>
      </c>
      <c r="G117" s="32" t="s">
        <v>440</v>
      </c>
      <c r="H117" s="33">
        <f t="shared" si="26"/>
        <v>600</v>
      </c>
      <c r="I117" s="33">
        <v>600</v>
      </c>
      <c r="J117" s="33">
        <v>0</v>
      </c>
      <c r="K117" s="58">
        <v>0</v>
      </c>
      <c r="L117" s="58">
        <v>60</v>
      </c>
      <c r="M117" s="30" t="s">
        <v>434</v>
      </c>
      <c r="N117" s="31" t="s">
        <v>441</v>
      </c>
      <c r="O117" s="30" t="s">
        <v>85</v>
      </c>
      <c r="P117" s="30" t="s">
        <v>444</v>
      </c>
      <c r="Q117" s="5">
        <v>1</v>
      </c>
      <c r="R117" s="5">
        <v>5</v>
      </c>
      <c r="X117" s="66"/>
      <c r="Y117" s="66"/>
      <c r="Z117" s="66"/>
      <c r="AA117" s="70"/>
    </row>
    <row r="118" s="5" customFormat="1" ht="180" hidden="1" customHeight="1" spans="1:27">
      <c r="A118" s="30">
        <v>4</v>
      </c>
      <c r="B118" s="30" t="s">
        <v>429</v>
      </c>
      <c r="C118" s="30" t="s">
        <v>445</v>
      </c>
      <c r="D118" s="30" t="s">
        <v>446</v>
      </c>
      <c r="E118" s="31" t="s">
        <v>447</v>
      </c>
      <c r="F118" s="30" t="s">
        <v>34</v>
      </c>
      <c r="G118" s="32" t="s">
        <v>448</v>
      </c>
      <c r="H118" s="33">
        <f t="shared" si="26"/>
        <v>1120</v>
      </c>
      <c r="I118" s="33">
        <v>1120</v>
      </c>
      <c r="J118" s="33"/>
      <c r="K118" s="58"/>
      <c r="L118" s="58">
        <v>112</v>
      </c>
      <c r="M118" s="30" t="s">
        <v>434</v>
      </c>
      <c r="N118" s="31" t="s">
        <v>449</v>
      </c>
      <c r="O118" s="30" t="s">
        <v>85</v>
      </c>
      <c r="P118" s="30" t="s">
        <v>450</v>
      </c>
      <c r="Q118" s="5">
        <v>1</v>
      </c>
      <c r="R118" s="5">
        <v>1</v>
      </c>
      <c r="X118" s="66"/>
      <c r="Y118" s="66"/>
      <c r="Z118" s="66"/>
      <c r="AA118" s="70"/>
    </row>
    <row r="119" s="5" customFormat="1" ht="147" hidden="1" customHeight="1" spans="1:27">
      <c r="A119" s="30">
        <v>5</v>
      </c>
      <c r="B119" s="30" t="s">
        <v>429</v>
      </c>
      <c r="C119" s="30" t="s">
        <v>451</v>
      </c>
      <c r="D119" s="30" t="s">
        <v>446</v>
      </c>
      <c r="E119" s="31" t="s">
        <v>452</v>
      </c>
      <c r="F119" s="30" t="s">
        <v>34</v>
      </c>
      <c r="G119" s="32" t="s">
        <v>448</v>
      </c>
      <c r="H119" s="33">
        <f t="shared" si="26"/>
        <v>168</v>
      </c>
      <c r="I119" s="33">
        <v>168</v>
      </c>
      <c r="J119" s="33"/>
      <c r="K119" s="58"/>
      <c r="L119" s="58">
        <v>16.8</v>
      </c>
      <c r="M119" s="30" t="s">
        <v>434</v>
      </c>
      <c r="N119" s="31" t="s">
        <v>449</v>
      </c>
      <c r="O119" s="30" t="s">
        <v>412</v>
      </c>
      <c r="P119" s="30" t="s">
        <v>450</v>
      </c>
      <c r="Q119" s="5">
        <v>1</v>
      </c>
      <c r="R119" s="5">
        <v>2</v>
      </c>
      <c r="X119" s="66"/>
      <c r="Y119" s="66"/>
      <c r="Z119" s="66"/>
      <c r="AA119" s="70"/>
    </row>
    <row r="120" s="5" customFormat="1" ht="194" hidden="1" customHeight="1" spans="1:27">
      <c r="A120" s="30">
        <v>6</v>
      </c>
      <c r="B120" s="30" t="s">
        <v>429</v>
      </c>
      <c r="C120" s="30" t="s">
        <v>453</v>
      </c>
      <c r="D120" s="30" t="s">
        <v>454</v>
      </c>
      <c r="E120" s="31" t="s">
        <v>455</v>
      </c>
      <c r="F120" s="30" t="s">
        <v>34</v>
      </c>
      <c r="G120" s="32" t="s">
        <v>440</v>
      </c>
      <c r="H120" s="33">
        <f t="shared" si="26"/>
        <v>710</v>
      </c>
      <c r="I120" s="33">
        <v>710</v>
      </c>
      <c r="J120" s="33"/>
      <c r="K120" s="58"/>
      <c r="L120" s="58">
        <v>71</v>
      </c>
      <c r="M120" s="30" t="s">
        <v>434</v>
      </c>
      <c r="N120" s="31" t="s">
        <v>456</v>
      </c>
      <c r="O120" s="30" t="s">
        <v>85</v>
      </c>
      <c r="P120" s="30" t="s">
        <v>450</v>
      </c>
      <c r="Q120" s="5">
        <v>1</v>
      </c>
      <c r="R120" s="5">
        <v>1</v>
      </c>
      <c r="X120" s="66"/>
      <c r="Y120" s="66"/>
      <c r="Z120" s="66"/>
      <c r="AA120" s="70"/>
    </row>
    <row r="121" s="5" customFormat="1" ht="165" hidden="1" customHeight="1" spans="1:27">
      <c r="A121" s="30">
        <v>7</v>
      </c>
      <c r="B121" s="30" t="s">
        <v>429</v>
      </c>
      <c r="C121" s="30" t="s">
        <v>457</v>
      </c>
      <c r="D121" s="30" t="s">
        <v>454</v>
      </c>
      <c r="E121" s="31" t="s">
        <v>458</v>
      </c>
      <c r="F121" s="30" t="s">
        <v>34</v>
      </c>
      <c r="G121" s="32" t="s">
        <v>440</v>
      </c>
      <c r="H121" s="33">
        <f t="shared" si="26"/>
        <v>106.5</v>
      </c>
      <c r="I121" s="33">
        <v>106.5</v>
      </c>
      <c r="J121" s="33"/>
      <c r="K121" s="58"/>
      <c r="L121" s="58">
        <v>10.65</v>
      </c>
      <c r="M121" s="30" t="s">
        <v>434</v>
      </c>
      <c r="N121" s="31" t="s">
        <v>456</v>
      </c>
      <c r="O121" s="30" t="s">
        <v>412</v>
      </c>
      <c r="P121" s="30" t="s">
        <v>450</v>
      </c>
      <c r="Q121" s="5">
        <v>1</v>
      </c>
      <c r="R121" s="5">
        <v>2</v>
      </c>
      <c r="X121" s="66"/>
      <c r="Y121" s="66"/>
      <c r="Z121" s="66"/>
      <c r="AA121" s="70"/>
    </row>
    <row r="122" s="5" customFormat="1" ht="202" hidden="1" customHeight="1" spans="1:27">
      <c r="A122" s="30">
        <v>8</v>
      </c>
      <c r="B122" s="30" t="s">
        <v>429</v>
      </c>
      <c r="C122" s="30" t="s">
        <v>459</v>
      </c>
      <c r="D122" s="30" t="s">
        <v>460</v>
      </c>
      <c r="E122" s="31" t="s">
        <v>461</v>
      </c>
      <c r="F122" s="30" t="s">
        <v>34</v>
      </c>
      <c r="G122" s="32" t="s">
        <v>440</v>
      </c>
      <c r="H122" s="33">
        <f t="shared" si="26"/>
        <v>630</v>
      </c>
      <c r="I122" s="33">
        <v>630</v>
      </c>
      <c r="J122" s="33"/>
      <c r="K122" s="58"/>
      <c r="L122" s="58">
        <v>63</v>
      </c>
      <c r="M122" s="30" t="s">
        <v>434</v>
      </c>
      <c r="N122" s="31" t="s">
        <v>462</v>
      </c>
      <c r="O122" s="30" t="s">
        <v>85</v>
      </c>
      <c r="P122" s="30" t="s">
        <v>450</v>
      </c>
      <c r="Q122" s="5">
        <v>1</v>
      </c>
      <c r="R122" s="5">
        <v>1</v>
      </c>
      <c r="X122" s="66"/>
      <c r="Y122" s="66"/>
      <c r="Z122" s="66"/>
      <c r="AA122" s="70"/>
    </row>
    <row r="123" s="5" customFormat="1" ht="171" hidden="1" customHeight="1" spans="1:27">
      <c r="A123" s="30">
        <v>9</v>
      </c>
      <c r="B123" s="30" t="s">
        <v>429</v>
      </c>
      <c r="C123" s="30" t="s">
        <v>463</v>
      </c>
      <c r="D123" s="30" t="s">
        <v>460</v>
      </c>
      <c r="E123" s="31" t="s">
        <v>464</v>
      </c>
      <c r="F123" s="30" t="s">
        <v>34</v>
      </c>
      <c r="G123" s="32" t="s">
        <v>440</v>
      </c>
      <c r="H123" s="33">
        <f t="shared" si="26"/>
        <v>94.5</v>
      </c>
      <c r="I123" s="33">
        <v>94.5</v>
      </c>
      <c r="J123" s="33"/>
      <c r="K123" s="58"/>
      <c r="L123" s="58">
        <v>9.15</v>
      </c>
      <c r="M123" s="30" t="s">
        <v>434</v>
      </c>
      <c r="N123" s="31" t="s">
        <v>462</v>
      </c>
      <c r="O123" s="30" t="s">
        <v>412</v>
      </c>
      <c r="P123" s="30" t="s">
        <v>450</v>
      </c>
      <c r="Q123" s="5">
        <v>1</v>
      </c>
      <c r="R123" s="5">
        <v>2</v>
      </c>
      <c r="X123" s="66"/>
      <c r="Y123" s="66"/>
      <c r="Z123" s="66"/>
      <c r="AA123" s="70"/>
    </row>
    <row r="124" s="5" customFormat="1" ht="151" hidden="1" customHeight="1" spans="1:27">
      <c r="A124" s="30">
        <v>10</v>
      </c>
      <c r="B124" s="30" t="s">
        <v>429</v>
      </c>
      <c r="C124" s="30" t="s">
        <v>465</v>
      </c>
      <c r="D124" s="30" t="s">
        <v>438</v>
      </c>
      <c r="E124" s="31" t="s">
        <v>466</v>
      </c>
      <c r="F124" s="30" t="s">
        <v>34</v>
      </c>
      <c r="G124" s="32" t="s">
        <v>440</v>
      </c>
      <c r="H124" s="33">
        <f t="shared" si="26"/>
        <v>195</v>
      </c>
      <c r="I124" s="33">
        <v>195</v>
      </c>
      <c r="J124" s="33"/>
      <c r="K124" s="58"/>
      <c r="L124" s="58">
        <v>19.5</v>
      </c>
      <c r="M124" s="30" t="s">
        <v>434</v>
      </c>
      <c r="N124" s="31" t="s">
        <v>467</v>
      </c>
      <c r="O124" s="30" t="s">
        <v>412</v>
      </c>
      <c r="P124" s="30" t="s">
        <v>450</v>
      </c>
      <c r="Q124" s="5">
        <v>1</v>
      </c>
      <c r="R124" s="5">
        <v>2</v>
      </c>
      <c r="X124" s="66"/>
      <c r="Y124" s="66"/>
      <c r="Z124" s="66"/>
      <c r="AA124" s="70"/>
    </row>
    <row r="125" s="5" customFormat="1" ht="199" hidden="1" customHeight="1" spans="1:27">
      <c r="A125" s="30">
        <v>11</v>
      </c>
      <c r="B125" s="30" t="s">
        <v>429</v>
      </c>
      <c r="C125" s="30" t="s">
        <v>468</v>
      </c>
      <c r="D125" s="30" t="s">
        <v>469</v>
      </c>
      <c r="E125" s="31" t="s">
        <v>470</v>
      </c>
      <c r="F125" s="30" t="s">
        <v>34</v>
      </c>
      <c r="G125" s="32" t="s">
        <v>433</v>
      </c>
      <c r="H125" s="33">
        <f t="shared" si="26"/>
        <v>2815</v>
      </c>
      <c r="I125" s="33">
        <v>2815</v>
      </c>
      <c r="J125" s="33">
        <v>0</v>
      </c>
      <c r="K125" s="58">
        <v>0</v>
      </c>
      <c r="L125" s="58">
        <v>281.5</v>
      </c>
      <c r="M125" s="30" t="s">
        <v>434</v>
      </c>
      <c r="N125" s="31" t="s">
        <v>471</v>
      </c>
      <c r="O125" s="30" t="s">
        <v>85</v>
      </c>
      <c r="P125" s="30" t="s">
        <v>472</v>
      </c>
      <c r="Q125" s="5">
        <v>1</v>
      </c>
      <c r="R125" s="5">
        <v>5</v>
      </c>
      <c r="X125" s="66"/>
      <c r="Y125" s="66"/>
      <c r="Z125" s="66"/>
      <c r="AA125" s="70"/>
    </row>
    <row r="126" s="5" customFormat="1" ht="146" hidden="1" customHeight="1" spans="1:27">
      <c r="A126" s="30">
        <v>12</v>
      </c>
      <c r="B126" s="30" t="s">
        <v>429</v>
      </c>
      <c r="C126" s="30" t="s">
        <v>473</v>
      </c>
      <c r="D126" s="30" t="s">
        <v>474</v>
      </c>
      <c r="E126" s="31" t="s">
        <v>475</v>
      </c>
      <c r="F126" s="30" t="s">
        <v>34</v>
      </c>
      <c r="G126" s="32" t="s">
        <v>476</v>
      </c>
      <c r="H126" s="33">
        <f t="shared" si="26"/>
        <v>141</v>
      </c>
      <c r="I126" s="33">
        <v>141</v>
      </c>
      <c r="J126" s="33"/>
      <c r="K126" s="58"/>
      <c r="L126" s="58">
        <v>14.1</v>
      </c>
      <c r="M126" s="30" t="s">
        <v>434</v>
      </c>
      <c r="N126" s="31" t="s">
        <v>477</v>
      </c>
      <c r="O126" s="30" t="s">
        <v>412</v>
      </c>
      <c r="P126" s="30" t="s">
        <v>450</v>
      </c>
      <c r="Q126" s="5">
        <v>1</v>
      </c>
      <c r="R126" s="5">
        <v>2</v>
      </c>
      <c r="X126" s="66"/>
      <c r="Y126" s="66"/>
      <c r="Z126" s="66"/>
      <c r="AA126" s="70"/>
    </row>
    <row r="127" s="5" customFormat="1" ht="179" hidden="1" customHeight="1" spans="1:27">
      <c r="A127" s="30">
        <v>13</v>
      </c>
      <c r="B127" s="30" t="s">
        <v>429</v>
      </c>
      <c r="C127" s="30" t="s">
        <v>478</v>
      </c>
      <c r="D127" s="30" t="s">
        <v>429</v>
      </c>
      <c r="E127" s="31" t="s">
        <v>479</v>
      </c>
      <c r="F127" s="30" t="s">
        <v>34</v>
      </c>
      <c r="G127" s="32" t="s">
        <v>433</v>
      </c>
      <c r="H127" s="33">
        <f t="shared" si="26"/>
        <v>1500</v>
      </c>
      <c r="I127" s="33">
        <v>1500</v>
      </c>
      <c r="J127" s="33">
        <v>0</v>
      </c>
      <c r="K127" s="58">
        <v>0</v>
      </c>
      <c r="L127" s="58">
        <v>150</v>
      </c>
      <c r="M127" s="30" t="s">
        <v>434</v>
      </c>
      <c r="N127" s="31" t="s">
        <v>480</v>
      </c>
      <c r="O127" s="30" t="s">
        <v>412</v>
      </c>
      <c r="P127" s="30"/>
      <c r="Q127" s="5">
        <v>1</v>
      </c>
      <c r="R127" s="5">
        <v>1</v>
      </c>
      <c r="X127" s="66"/>
      <c r="Y127" s="66"/>
      <c r="Z127" s="66"/>
      <c r="AA127" s="70"/>
    </row>
    <row r="128" s="5" customFormat="1" ht="365" hidden="1" customHeight="1" spans="1:27">
      <c r="A128" s="30">
        <v>14</v>
      </c>
      <c r="B128" s="30" t="s">
        <v>429</v>
      </c>
      <c r="C128" s="30" t="s">
        <v>481</v>
      </c>
      <c r="D128" s="30" t="s">
        <v>482</v>
      </c>
      <c r="E128" s="31" t="s">
        <v>483</v>
      </c>
      <c r="F128" s="30" t="s">
        <v>34</v>
      </c>
      <c r="G128" s="32" t="s">
        <v>433</v>
      </c>
      <c r="H128" s="33">
        <f t="shared" si="26"/>
        <v>1500</v>
      </c>
      <c r="I128" s="33">
        <v>1500</v>
      </c>
      <c r="J128" s="33">
        <v>0</v>
      </c>
      <c r="K128" s="58">
        <v>0</v>
      </c>
      <c r="L128" s="58">
        <v>150</v>
      </c>
      <c r="M128" s="30" t="s">
        <v>484</v>
      </c>
      <c r="N128" s="31" t="s">
        <v>485</v>
      </c>
      <c r="O128" s="30" t="s">
        <v>64</v>
      </c>
      <c r="P128" s="30"/>
      <c r="Q128" s="5">
        <v>1</v>
      </c>
      <c r="R128" s="5">
        <v>2</v>
      </c>
      <c r="X128" s="66"/>
      <c r="Y128" s="66"/>
      <c r="Z128" s="66"/>
      <c r="AA128" s="70"/>
    </row>
    <row r="129" s="5" customFormat="1" ht="403" hidden="1" customHeight="1" spans="1:27">
      <c r="A129" s="30">
        <v>15</v>
      </c>
      <c r="B129" s="30" t="s">
        <v>429</v>
      </c>
      <c r="C129" s="30" t="s">
        <v>486</v>
      </c>
      <c r="D129" s="30" t="s">
        <v>487</v>
      </c>
      <c r="E129" s="31" t="s">
        <v>488</v>
      </c>
      <c r="F129" s="30" t="s">
        <v>34</v>
      </c>
      <c r="G129" s="32" t="s">
        <v>448</v>
      </c>
      <c r="H129" s="33">
        <f t="shared" si="26"/>
        <v>800</v>
      </c>
      <c r="I129" s="33">
        <v>800</v>
      </c>
      <c r="J129" s="33">
        <v>0</v>
      </c>
      <c r="K129" s="58">
        <v>0</v>
      </c>
      <c r="L129" s="58">
        <v>160</v>
      </c>
      <c r="M129" s="30" t="s">
        <v>434</v>
      </c>
      <c r="N129" s="31" t="s">
        <v>489</v>
      </c>
      <c r="O129" s="30" t="s">
        <v>64</v>
      </c>
      <c r="P129" s="30" t="s">
        <v>490</v>
      </c>
      <c r="Q129" s="5">
        <v>1</v>
      </c>
      <c r="R129" s="5">
        <v>2</v>
      </c>
      <c r="X129" s="66"/>
      <c r="Y129" s="66"/>
      <c r="Z129" s="66"/>
      <c r="AA129" s="70"/>
    </row>
    <row r="130" s="5" customFormat="1" ht="336" hidden="1" customHeight="1" spans="1:27">
      <c r="A130" s="30">
        <v>16</v>
      </c>
      <c r="B130" s="30" t="s">
        <v>429</v>
      </c>
      <c r="C130" s="30" t="s">
        <v>491</v>
      </c>
      <c r="D130" s="30" t="s">
        <v>492</v>
      </c>
      <c r="E130" s="31" t="s">
        <v>493</v>
      </c>
      <c r="F130" s="30" t="s">
        <v>34</v>
      </c>
      <c r="G130" s="32" t="s">
        <v>494</v>
      </c>
      <c r="H130" s="33">
        <f t="shared" si="26"/>
        <v>800</v>
      </c>
      <c r="I130" s="33">
        <v>800</v>
      </c>
      <c r="J130" s="33">
        <v>0</v>
      </c>
      <c r="K130" s="58">
        <v>0</v>
      </c>
      <c r="L130" s="58">
        <v>160</v>
      </c>
      <c r="M130" s="30" t="s">
        <v>434</v>
      </c>
      <c r="N130" s="31" t="s">
        <v>495</v>
      </c>
      <c r="O130" s="30" t="s">
        <v>64</v>
      </c>
      <c r="P130" s="30"/>
      <c r="Q130" s="5">
        <v>1</v>
      </c>
      <c r="R130" s="5">
        <v>2</v>
      </c>
      <c r="X130" s="66"/>
      <c r="Y130" s="66"/>
      <c r="Z130" s="66"/>
      <c r="AA130" s="70"/>
    </row>
    <row r="131" s="5" customFormat="1" ht="155" hidden="1" customHeight="1" spans="1:27">
      <c r="A131" s="30">
        <v>17</v>
      </c>
      <c r="B131" s="30" t="s">
        <v>429</v>
      </c>
      <c r="C131" s="30" t="s">
        <v>496</v>
      </c>
      <c r="D131" s="30" t="s">
        <v>497</v>
      </c>
      <c r="E131" s="31" t="s">
        <v>498</v>
      </c>
      <c r="F131" s="30" t="s">
        <v>34</v>
      </c>
      <c r="G131" s="32" t="s">
        <v>476</v>
      </c>
      <c r="H131" s="33">
        <f t="shared" si="26"/>
        <v>70</v>
      </c>
      <c r="I131" s="33">
        <v>70</v>
      </c>
      <c r="J131" s="33"/>
      <c r="K131" s="58"/>
      <c r="L131" s="58">
        <v>15</v>
      </c>
      <c r="M131" s="30" t="s">
        <v>434</v>
      </c>
      <c r="N131" s="31" t="s">
        <v>499</v>
      </c>
      <c r="O131" s="30" t="s">
        <v>64</v>
      </c>
      <c r="P131" s="30"/>
      <c r="Q131" s="5">
        <v>1</v>
      </c>
      <c r="R131" s="5">
        <v>2</v>
      </c>
      <c r="X131" s="66"/>
      <c r="Y131" s="66"/>
      <c r="Z131" s="66"/>
      <c r="AA131" s="70"/>
    </row>
    <row r="132" s="5" customFormat="1" ht="77" hidden="1" customHeight="1" spans="1:27">
      <c r="A132" s="30">
        <v>18</v>
      </c>
      <c r="B132" s="30" t="s">
        <v>429</v>
      </c>
      <c r="C132" s="30" t="s">
        <v>500</v>
      </c>
      <c r="D132" s="30" t="s">
        <v>501</v>
      </c>
      <c r="E132" s="31" t="s">
        <v>502</v>
      </c>
      <c r="F132" s="30" t="s">
        <v>34</v>
      </c>
      <c r="G132" s="32" t="s">
        <v>503</v>
      </c>
      <c r="H132" s="33">
        <f t="shared" si="26"/>
        <v>42</v>
      </c>
      <c r="I132" s="33">
        <v>42</v>
      </c>
      <c r="J132" s="33">
        <v>0</v>
      </c>
      <c r="K132" s="58">
        <v>0</v>
      </c>
      <c r="L132" s="58">
        <v>0</v>
      </c>
      <c r="M132" s="30" t="s">
        <v>434</v>
      </c>
      <c r="N132" s="31" t="s">
        <v>504</v>
      </c>
      <c r="O132" s="30" t="s">
        <v>412</v>
      </c>
      <c r="P132" s="30"/>
      <c r="Q132" s="5">
        <v>1</v>
      </c>
      <c r="R132" s="5">
        <v>2</v>
      </c>
      <c r="X132" s="66"/>
      <c r="Y132" s="66"/>
      <c r="Z132" s="66"/>
      <c r="AA132" s="70"/>
    </row>
    <row r="133" s="5" customFormat="1" ht="114" hidden="1" customHeight="1" spans="1:27">
      <c r="A133" s="30">
        <v>19</v>
      </c>
      <c r="B133" s="30" t="s">
        <v>429</v>
      </c>
      <c r="C133" s="30" t="s">
        <v>505</v>
      </c>
      <c r="D133" s="30" t="s">
        <v>429</v>
      </c>
      <c r="E133" s="31" t="s">
        <v>506</v>
      </c>
      <c r="F133" s="30" t="s">
        <v>34</v>
      </c>
      <c r="G133" s="32" t="s">
        <v>433</v>
      </c>
      <c r="H133" s="33">
        <f t="shared" si="26"/>
        <v>45</v>
      </c>
      <c r="I133" s="33">
        <v>45</v>
      </c>
      <c r="J133" s="33">
        <v>0</v>
      </c>
      <c r="K133" s="58">
        <v>0</v>
      </c>
      <c r="L133" s="58">
        <v>0</v>
      </c>
      <c r="M133" s="30" t="s">
        <v>434</v>
      </c>
      <c r="N133" s="31" t="s">
        <v>507</v>
      </c>
      <c r="O133" s="30" t="s">
        <v>412</v>
      </c>
      <c r="P133" s="30"/>
      <c r="Q133" s="5">
        <v>1</v>
      </c>
      <c r="R133" s="5">
        <v>2</v>
      </c>
      <c r="X133" s="66"/>
      <c r="Y133" s="66"/>
      <c r="Z133" s="66"/>
      <c r="AA133" s="70"/>
    </row>
    <row r="134" s="5" customFormat="1" ht="176" hidden="1" customHeight="1" spans="1:27">
      <c r="A134" s="30">
        <v>20</v>
      </c>
      <c r="B134" s="30" t="s">
        <v>429</v>
      </c>
      <c r="C134" s="30" t="s">
        <v>508</v>
      </c>
      <c r="D134" s="30" t="s">
        <v>429</v>
      </c>
      <c r="E134" s="31" t="s">
        <v>509</v>
      </c>
      <c r="F134" s="30" t="s">
        <v>34</v>
      </c>
      <c r="G134" s="32" t="s">
        <v>433</v>
      </c>
      <c r="H134" s="33">
        <f t="shared" si="26"/>
        <v>300</v>
      </c>
      <c r="I134" s="33">
        <v>300</v>
      </c>
      <c r="J134" s="33">
        <v>0</v>
      </c>
      <c r="K134" s="58">
        <v>0</v>
      </c>
      <c r="L134" s="58">
        <v>30</v>
      </c>
      <c r="M134" s="30" t="s">
        <v>434</v>
      </c>
      <c r="N134" s="31" t="s">
        <v>510</v>
      </c>
      <c r="O134" s="30" t="s">
        <v>85</v>
      </c>
      <c r="P134" s="30"/>
      <c r="Q134" s="5">
        <v>1</v>
      </c>
      <c r="R134" s="5">
        <v>1</v>
      </c>
      <c r="X134" s="66"/>
      <c r="Y134" s="66"/>
      <c r="Z134" s="66"/>
      <c r="AA134" s="70"/>
    </row>
    <row r="135" s="5" customFormat="1" ht="128" hidden="1" customHeight="1" spans="1:27">
      <c r="A135" s="30">
        <v>21</v>
      </c>
      <c r="B135" s="30" t="s">
        <v>429</v>
      </c>
      <c r="C135" s="30" t="s">
        <v>511</v>
      </c>
      <c r="D135" s="30" t="s">
        <v>429</v>
      </c>
      <c r="E135" s="31" t="s">
        <v>512</v>
      </c>
      <c r="F135" s="30" t="s">
        <v>34</v>
      </c>
      <c r="G135" s="32" t="s">
        <v>433</v>
      </c>
      <c r="H135" s="33">
        <f t="shared" si="26"/>
        <v>1369</v>
      </c>
      <c r="I135" s="33">
        <v>1369</v>
      </c>
      <c r="J135" s="33">
        <v>0</v>
      </c>
      <c r="K135" s="58">
        <v>0</v>
      </c>
      <c r="L135" s="58">
        <v>0</v>
      </c>
      <c r="M135" s="30" t="s">
        <v>434</v>
      </c>
      <c r="N135" s="31" t="s">
        <v>513</v>
      </c>
      <c r="O135" s="30" t="s">
        <v>514</v>
      </c>
      <c r="P135" s="30"/>
      <c r="Q135" s="5">
        <v>1</v>
      </c>
      <c r="R135" s="5">
        <v>2</v>
      </c>
      <c r="X135" s="66"/>
      <c r="Y135" s="66"/>
      <c r="Z135" s="66"/>
      <c r="AA135" s="70"/>
    </row>
    <row r="136" s="5" customFormat="1" ht="162" hidden="1" customHeight="1" spans="1:27">
      <c r="A136" s="30">
        <v>22</v>
      </c>
      <c r="B136" s="30" t="s">
        <v>429</v>
      </c>
      <c r="C136" s="30" t="s">
        <v>515</v>
      </c>
      <c r="D136" s="30" t="s">
        <v>516</v>
      </c>
      <c r="E136" s="31" t="s">
        <v>517</v>
      </c>
      <c r="F136" s="30" t="s">
        <v>34</v>
      </c>
      <c r="G136" s="32" t="s">
        <v>433</v>
      </c>
      <c r="H136" s="33">
        <f t="shared" si="26"/>
        <v>850</v>
      </c>
      <c r="I136" s="33">
        <v>850</v>
      </c>
      <c r="J136" s="33">
        <v>0</v>
      </c>
      <c r="K136" s="58">
        <v>0</v>
      </c>
      <c r="L136" s="58">
        <v>0</v>
      </c>
      <c r="M136" s="30" t="s">
        <v>434</v>
      </c>
      <c r="N136" s="31" t="s">
        <v>518</v>
      </c>
      <c r="O136" s="30" t="s">
        <v>412</v>
      </c>
      <c r="P136" s="30"/>
      <c r="Q136" s="5">
        <v>1</v>
      </c>
      <c r="R136" s="5">
        <v>2</v>
      </c>
      <c r="X136" s="66"/>
      <c r="Y136" s="66"/>
      <c r="Z136" s="66"/>
      <c r="AA136" s="70"/>
    </row>
    <row r="137" s="5" customFormat="1" ht="337" hidden="1" customHeight="1" spans="1:27">
      <c r="A137" s="30">
        <v>23</v>
      </c>
      <c r="B137" s="30" t="s">
        <v>429</v>
      </c>
      <c r="C137" s="30" t="s">
        <v>519</v>
      </c>
      <c r="D137" s="30" t="s">
        <v>429</v>
      </c>
      <c r="E137" s="31" t="s">
        <v>520</v>
      </c>
      <c r="F137" s="30" t="s">
        <v>34</v>
      </c>
      <c r="G137" s="32" t="s">
        <v>433</v>
      </c>
      <c r="H137" s="33">
        <f t="shared" si="26"/>
        <v>980</v>
      </c>
      <c r="I137" s="33">
        <v>980</v>
      </c>
      <c r="J137" s="33">
        <v>0</v>
      </c>
      <c r="K137" s="58">
        <v>0</v>
      </c>
      <c r="L137" s="58">
        <v>0</v>
      </c>
      <c r="M137" s="30" t="s">
        <v>521</v>
      </c>
      <c r="N137" s="31" t="s">
        <v>522</v>
      </c>
      <c r="O137" s="30" t="s">
        <v>85</v>
      </c>
      <c r="P137" s="30"/>
      <c r="Q137" s="5">
        <v>1</v>
      </c>
      <c r="R137" s="5">
        <v>2</v>
      </c>
      <c r="X137" s="66"/>
      <c r="Y137" s="66"/>
      <c r="Z137" s="66"/>
      <c r="AA137" s="70"/>
    </row>
    <row r="138" s="5" customFormat="1" ht="149" hidden="1" customHeight="1" spans="1:27">
      <c r="A138" s="30">
        <v>24</v>
      </c>
      <c r="B138" s="30" t="s">
        <v>429</v>
      </c>
      <c r="C138" s="30" t="s">
        <v>523</v>
      </c>
      <c r="D138" s="30" t="s">
        <v>524</v>
      </c>
      <c r="E138" s="31" t="s">
        <v>525</v>
      </c>
      <c r="F138" s="30" t="s">
        <v>34</v>
      </c>
      <c r="G138" s="32" t="s">
        <v>448</v>
      </c>
      <c r="H138" s="33">
        <f t="shared" si="26"/>
        <v>195</v>
      </c>
      <c r="I138" s="33">
        <v>195</v>
      </c>
      <c r="J138" s="33">
        <v>0</v>
      </c>
      <c r="K138" s="58">
        <v>0</v>
      </c>
      <c r="L138" s="58">
        <v>19.5</v>
      </c>
      <c r="M138" s="30" t="s">
        <v>434</v>
      </c>
      <c r="N138" s="31" t="s">
        <v>526</v>
      </c>
      <c r="O138" s="30" t="s">
        <v>85</v>
      </c>
      <c r="P138" s="30"/>
      <c r="Q138" s="5">
        <v>1</v>
      </c>
      <c r="R138" s="5">
        <v>2</v>
      </c>
      <c r="X138" s="66"/>
      <c r="Y138" s="66"/>
      <c r="Z138" s="66"/>
      <c r="AA138" s="70"/>
    </row>
    <row r="139" s="5" customFormat="1" ht="219" hidden="1" customHeight="1" spans="1:27">
      <c r="A139" s="30">
        <v>25</v>
      </c>
      <c r="B139" s="30" t="s">
        <v>429</v>
      </c>
      <c r="C139" s="30" t="s">
        <v>527</v>
      </c>
      <c r="D139" s="30" t="s">
        <v>528</v>
      </c>
      <c r="E139" s="31" t="s">
        <v>529</v>
      </c>
      <c r="F139" s="30" t="s">
        <v>34</v>
      </c>
      <c r="G139" s="32" t="s">
        <v>440</v>
      </c>
      <c r="H139" s="33">
        <f t="shared" si="26"/>
        <v>500</v>
      </c>
      <c r="I139" s="33">
        <v>500</v>
      </c>
      <c r="J139" s="33"/>
      <c r="K139" s="58"/>
      <c r="L139" s="58">
        <v>50</v>
      </c>
      <c r="M139" s="30" t="s">
        <v>434</v>
      </c>
      <c r="N139" s="31" t="s">
        <v>530</v>
      </c>
      <c r="O139" s="30" t="s">
        <v>85</v>
      </c>
      <c r="P139" s="30"/>
      <c r="Q139" s="5">
        <v>1</v>
      </c>
      <c r="R139" s="5">
        <v>1</v>
      </c>
      <c r="X139" s="66"/>
      <c r="Y139" s="66"/>
      <c r="Z139" s="66"/>
      <c r="AA139" s="70"/>
    </row>
    <row r="140" s="5" customFormat="1" ht="148" hidden="1" customHeight="1" spans="1:27">
      <c r="A140" s="30">
        <v>26</v>
      </c>
      <c r="B140" s="30" t="s">
        <v>429</v>
      </c>
      <c r="C140" s="30" t="s">
        <v>531</v>
      </c>
      <c r="D140" s="30" t="s">
        <v>532</v>
      </c>
      <c r="E140" s="31" t="s">
        <v>533</v>
      </c>
      <c r="F140" s="30" t="s">
        <v>34</v>
      </c>
      <c r="G140" s="32" t="s">
        <v>534</v>
      </c>
      <c r="H140" s="33">
        <f t="shared" si="26"/>
        <v>400</v>
      </c>
      <c r="I140" s="33">
        <v>400</v>
      </c>
      <c r="J140" s="33">
        <v>0</v>
      </c>
      <c r="K140" s="58">
        <v>0</v>
      </c>
      <c r="L140" s="58">
        <v>40</v>
      </c>
      <c r="M140" s="30" t="s">
        <v>434</v>
      </c>
      <c r="N140" s="31" t="s">
        <v>535</v>
      </c>
      <c r="O140" s="30" t="s">
        <v>85</v>
      </c>
      <c r="P140" s="30"/>
      <c r="Q140" s="5">
        <v>1</v>
      </c>
      <c r="R140" s="5">
        <v>5</v>
      </c>
      <c r="X140" s="66"/>
      <c r="Y140" s="66"/>
      <c r="Z140" s="66"/>
      <c r="AA140" s="70"/>
    </row>
    <row r="141" s="5" customFormat="1" ht="409" hidden="1" customHeight="1" spans="1:27">
      <c r="A141" s="30">
        <v>27</v>
      </c>
      <c r="B141" s="30" t="s">
        <v>429</v>
      </c>
      <c r="C141" s="30" t="s">
        <v>536</v>
      </c>
      <c r="D141" s="30" t="s">
        <v>537</v>
      </c>
      <c r="E141" s="31" t="s">
        <v>538</v>
      </c>
      <c r="F141" s="30" t="s">
        <v>34</v>
      </c>
      <c r="G141" s="32" t="s">
        <v>539</v>
      </c>
      <c r="H141" s="33">
        <v>15000</v>
      </c>
      <c r="I141" s="33">
        <v>60</v>
      </c>
      <c r="J141" s="33">
        <v>0</v>
      </c>
      <c r="K141" s="58">
        <v>14940</v>
      </c>
      <c r="L141" s="58">
        <v>0</v>
      </c>
      <c r="M141" s="30" t="s">
        <v>521</v>
      </c>
      <c r="N141" s="31" t="s">
        <v>540</v>
      </c>
      <c r="O141" s="30" t="s">
        <v>85</v>
      </c>
      <c r="P141" s="30"/>
      <c r="Q141" s="5">
        <v>1</v>
      </c>
      <c r="R141" s="5">
        <v>3</v>
      </c>
      <c r="X141" s="66"/>
      <c r="Y141" s="66"/>
      <c r="Z141" s="66"/>
      <c r="AA141" s="70"/>
    </row>
    <row r="142" s="5" customFormat="1" ht="221" hidden="1" customHeight="1" spans="1:27">
      <c r="A142" s="30">
        <v>28</v>
      </c>
      <c r="B142" s="30" t="s">
        <v>429</v>
      </c>
      <c r="C142" s="30" t="s">
        <v>541</v>
      </c>
      <c r="D142" s="30" t="s">
        <v>542</v>
      </c>
      <c r="E142" s="31" t="s">
        <v>543</v>
      </c>
      <c r="F142" s="30" t="s">
        <v>34</v>
      </c>
      <c r="G142" s="32" t="s">
        <v>433</v>
      </c>
      <c r="H142" s="33">
        <f t="shared" ref="H142:H144" si="30">I142+J142+K142</f>
        <v>1200</v>
      </c>
      <c r="I142" s="33">
        <v>1200</v>
      </c>
      <c r="J142" s="33">
        <v>0</v>
      </c>
      <c r="K142" s="58">
        <v>0</v>
      </c>
      <c r="L142" s="58">
        <v>120</v>
      </c>
      <c r="M142" s="30" t="s">
        <v>434</v>
      </c>
      <c r="N142" s="31" t="s">
        <v>544</v>
      </c>
      <c r="O142" s="30" t="s">
        <v>85</v>
      </c>
      <c r="P142" s="30"/>
      <c r="Q142" s="5">
        <v>1</v>
      </c>
      <c r="R142" s="5">
        <v>2</v>
      </c>
      <c r="X142" s="66"/>
      <c r="Y142" s="66"/>
      <c r="Z142" s="66"/>
      <c r="AA142" s="70"/>
    </row>
    <row r="143" s="5" customFormat="1" ht="207" hidden="1" customHeight="1" spans="1:27">
      <c r="A143" s="30">
        <v>29</v>
      </c>
      <c r="B143" s="30" t="s">
        <v>429</v>
      </c>
      <c r="C143" s="30" t="s">
        <v>545</v>
      </c>
      <c r="D143" s="30" t="s">
        <v>546</v>
      </c>
      <c r="E143" s="31" t="s">
        <v>547</v>
      </c>
      <c r="F143" s="30" t="s">
        <v>34</v>
      </c>
      <c r="G143" s="32" t="s">
        <v>440</v>
      </c>
      <c r="H143" s="33">
        <f t="shared" si="30"/>
        <v>800</v>
      </c>
      <c r="I143" s="33">
        <v>800</v>
      </c>
      <c r="J143" s="33"/>
      <c r="K143" s="58"/>
      <c r="L143" s="58">
        <v>80</v>
      </c>
      <c r="M143" s="30" t="s">
        <v>434</v>
      </c>
      <c r="N143" s="31" t="s">
        <v>548</v>
      </c>
      <c r="O143" s="30" t="s">
        <v>85</v>
      </c>
      <c r="P143" s="30"/>
      <c r="Q143" s="5">
        <v>1</v>
      </c>
      <c r="R143" s="5">
        <v>5</v>
      </c>
      <c r="X143" s="66"/>
      <c r="Y143" s="66"/>
      <c r="Z143" s="66"/>
      <c r="AA143" s="70"/>
    </row>
    <row r="144" s="5" customFormat="1" ht="182" hidden="1" customHeight="1" spans="1:27">
      <c r="A144" s="30">
        <v>30</v>
      </c>
      <c r="B144" s="30" t="s">
        <v>429</v>
      </c>
      <c r="C144" s="30" t="s">
        <v>549</v>
      </c>
      <c r="D144" s="30" t="s">
        <v>550</v>
      </c>
      <c r="E144" s="31" t="s">
        <v>551</v>
      </c>
      <c r="F144" s="30" t="s">
        <v>34</v>
      </c>
      <c r="G144" s="32" t="s">
        <v>494</v>
      </c>
      <c r="H144" s="33">
        <f t="shared" si="30"/>
        <v>400</v>
      </c>
      <c r="I144" s="33">
        <v>400</v>
      </c>
      <c r="J144" s="33">
        <v>0</v>
      </c>
      <c r="K144" s="58">
        <v>0</v>
      </c>
      <c r="L144" s="58">
        <v>0</v>
      </c>
      <c r="M144" s="30" t="s">
        <v>434</v>
      </c>
      <c r="N144" s="31" t="s">
        <v>552</v>
      </c>
      <c r="O144" s="30" t="s">
        <v>412</v>
      </c>
      <c r="P144" s="30"/>
      <c r="Q144" s="5">
        <v>1</v>
      </c>
      <c r="R144" s="5">
        <v>2</v>
      </c>
      <c r="X144" s="66"/>
      <c r="Y144" s="66"/>
      <c r="Z144" s="66"/>
      <c r="AA144" s="70"/>
    </row>
    <row r="145" s="4" customFormat="1" ht="36" hidden="1" customHeight="1" spans="1:27">
      <c r="A145" s="37" t="s">
        <v>136</v>
      </c>
      <c r="B145" s="37"/>
      <c r="C145" s="37"/>
      <c r="D145" s="37"/>
      <c r="E145" s="26">
        <v>9</v>
      </c>
      <c r="F145" s="26"/>
      <c r="G145" s="27"/>
      <c r="H145" s="29">
        <f t="shared" ref="H145:L145" si="31">SUM(H146:H154)</f>
        <v>5199</v>
      </c>
      <c r="I145" s="29">
        <f t="shared" si="31"/>
        <v>5199</v>
      </c>
      <c r="J145" s="29">
        <f t="shared" si="31"/>
        <v>0</v>
      </c>
      <c r="K145" s="29">
        <f t="shared" si="31"/>
        <v>0</v>
      </c>
      <c r="L145" s="29">
        <f t="shared" si="31"/>
        <v>568</v>
      </c>
      <c r="M145" s="26"/>
      <c r="N145" s="57"/>
      <c r="O145" s="26"/>
      <c r="P145" s="26"/>
      <c r="X145" s="65"/>
      <c r="Y145" s="65"/>
      <c r="Z145" s="65"/>
      <c r="AA145" s="69"/>
    </row>
    <row r="146" s="5" customFormat="1" ht="186" hidden="1" customHeight="1" spans="1:27">
      <c r="A146" s="30">
        <v>1</v>
      </c>
      <c r="B146" s="30" t="s">
        <v>429</v>
      </c>
      <c r="C146" s="30" t="s">
        <v>553</v>
      </c>
      <c r="D146" s="30" t="s">
        <v>554</v>
      </c>
      <c r="E146" s="31" t="s">
        <v>555</v>
      </c>
      <c r="F146" s="30" t="s">
        <v>34</v>
      </c>
      <c r="G146" s="32" t="s">
        <v>433</v>
      </c>
      <c r="H146" s="33">
        <f t="shared" ref="H146:H154" si="32">I146+J146+K146</f>
        <v>520</v>
      </c>
      <c r="I146" s="33">
        <v>520</v>
      </c>
      <c r="J146" s="33">
        <v>0</v>
      </c>
      <c r="K146" s="58">
        <v>0</v>
      </c>
      <c r="L146" s="58">
        <v>60</v>
      </c>
      <c r="M146" s="30" t="s">
        <v>134</v>
      </c>
      <c r="N146" s="31" t="s">
        <v>556</v>
      </c>
      <c r="O146" s="30" t="s">
        <v>557</v>
      </c>
      <c r="P146" s="30"/>
      <c r="Q146" s="5">
        <v>1</v>
      </c>
      <c r="S146" s="5">
        <v>1</v>
      </c>
      <c r="X146" s="66"/>
      <c r="Y146" s="66"/>
      <c r="Z146" s="66"/>
      <c r="AA146" s="70"/>
    </row>
    <row r="147" s="5" customFormat="1" ht="197" hidden="1" customHeight="1" spans="1:27">
      <c r="A147" s="30">
        <v>2</v>
      </c>
      <c r="B147" s="30" t="s">
        <v>429</v>
      </c>
      <c r="C147" s="30" t="s">
        <v>558</v>
      </c>
      <c r="D147" s="30" t="s">
        <v>559</v>
      </c>
      <c r="E147" s="31" t="s">
        <v>560</v>
      </c>
      <c r="F147" s="30" t="s">
        <v>34</v>
      </c>
      <c r="G147" s="32" t="s">
        <v>433</v>
      </c>
      <c r="H147" s="33">
        <f t="shared" si="32"/>
        <v>320</v>
      </c>
      <c r="I147" s="33">
        <v>320</v>
      </c>
      <c r="J147" s="33">
        <v>0</v>
      </c>
      <c r="K147" s="58">
        <v>0</v>
      </c>
      <c r="L147" s="58">
        <v>40</v>
      </c>
      <c r="M147" s="30" t="s">
        <v>134</v>
      </c>
      <c r="N147" s="31" t="s">
        <v>561</v>
      </c>
      <c r="O147" s="30" t="s">
        <v>557</v>
      </c>
      <c r="P147" s="30"/>
      <c r="Q147" s="5">
        <v>1</v>
      </c>
      <c r="S147" s="5">
        <v>1</v>
      </c>
      <c r="X147" s="66"/>
      <c r="Y147" s="66"/>
      <c r="Z147" s="66"/>
      <c r="AA147" s="70"/>
    </row>
    <row r="148" s="5" customFormat="1" ht="191" hidden="1" customHeight="1" spans="1:27">
      <c r="A148" s="30">
        <v>3</v>
      </c>
      <c r="B148" s="30" t="s">
        <v>429</v>
      </c>
      <c r="C148" s="30" t="s">
        <v>562</v>
      </c>
      <c r="D148" s="30" t="s">
        <v>563</v>
      </c>
      <c r="E148" s="31" t="s">
        <v>555</v>
      </c>
      <c r="F148" s="30" t="s">
        <v>34</v>
      </c>
      <c r="G148" s="32" t="s">
        <v>433</v>
      </c>
      <c r="H148" s="33">
        <f t="shared" si="32"/>
        <v>550</v>
      </c>
      <c r="I148" s="33">
        <v>550</v>
      </c>
      <c r="J148" s="33">
        <v>0</v>
      </c>
      <c r="K148" s="58">
        <v>0</v>
      </c>
      <c r="L148" s="58">
        <v>60</v>
      </c>
      <c r="M148" s="30" t="s">
        <v>134</v>
      </c>
      <c r="N148" s="31" t="s">
        <v>564</v>
      </c>
      <c r="O148" s="30" t="s">
        <v>557</v>
      </c>
      <c r="P148" s="30"/>
      <c r="Q148" s="5">
        <v>1</v>
      </c>
      <c r="S148" s="5">
        <v>1</v>
      </c>
      <c r="X148" s="66"/>
      <c r="Y148" s="66"/>
      <c r="Z148" s="66"/>
      <c r="AA148" s="70"/>
    </row>
    <row r="149" s="5" customFormat="1" ht="189" hidden="1" customHeight="1" spans="1:27">
      <c r="A149" s="30">
        <v>4</v>
      </c>
      <c r="B149" s="30" t="s">
        <v>429</v>
      </c>
      <c r="C149" s="30" t="s">
        <v>565</v>
      </c>
      <c r="D149" s="30" t="s">
        <v>566</v>
      </c>
      <c r="E149" s="31" t="s">
        <v>567</v>
      </c>
      <c r="F149" s="30" t="s">
        <v>34</v>
      </c>
      <c r="G149" s="32" t="s">
        <v>568</v>
      </c>
      <c r="H149" s="33">
        <f t="shared" si="32"/>
        <v>380</v>
      </c>
      <c r="I149" s="33">
        <v>380</v>
      </c>
      <c r="J149" s="33">
        <v>0</v>
      </c>
      <c r="K149" s="58">
        <v>0</v>
      </c>
      <c r="L149" s="58">
        <v>38</v>
      </c>
      <c r="M149" s="30" t="s">
        <v>134</v>
      </c>
      <c r="N149" s="31" t="s">
        <v>561</v>
      </c>
      <c r="O149" s="30" t="s">
        <v>412</v>
      </c>
      <c r="P149" s="30" t="s">
        <v>569</v>
      </c>
      <c r="Q149" s="5">
        <v>1</v>
      </c>
      <c r="S149" s="5">
        <v>1</v>
      </c>
      <c r="X149" s="66"/>
      <c r="Y149" s="66"/>
      <c r="Z149" s="66"/>
      <c r="AA149" s="70"/>
    </row>
    <row r="150" s="5" customFormat="1" ht="205" hidden="1" customHeight="1" spans="1:27">
      <c r="A150" s="30">
        <v>5</v>
      </c>
      <c r="B150" s="30" t="s">
        <v>429</v>
      </c>
      <c r="C150" s="30" t="s">
        <v>570</v>
      </c>
      <c r="D150" s="30" t="s">
        <v>571</v>
      </c>
      <c r="E150" s="31" t="s">
        <v>572</v>
      </c>
      <c r="F150" s="30" t="s">
        <v>34</v>
      </c>
      <c r="G150" s="32" t="s">
        <v>568</v>
      </c>
      <c r="H150" s="33">
        <f t="shared" si="32"/>
        <v>395</v>
      </c>
      <c r="I150" s="33">
        <v>395</v>
      </c>
      <c r="J150" s="33">
        <v>0</v>
      </c>
      <c r="K150" s="58">
        <v>0</v>
      </c>
      <c r="L150" s="58">
        <v>39</v>
      </c>
      <c r="M150" s="30" t="s">
        <v>134</v>
      </c>
      <c r="N150" s="31" t="s">
        <v>573</v>
      </c>
      <c r="O150" s="30" t="s">
        <v>412</v>
      </c>
      <c r="P150" s="30" t="s">
        <v>574</v>
      </c>
      <c r="Q150" s="5">
        <v>1</v>
      </c>
      <c r="S150" s="5">
        <v>1</v>
      </c>
      <c r="X150" s="66"/>
      <c r="Y150" s="66"/>
      <c r="Z150" s="66"/>
      <c r="AA150" s="70"/>
    </row>
    <row r="151" s="5" customFormat="1" ht="147" hidden="1" customHeight="1" spans="1:27">
      <c r="A151" s="30">
        <v>6</v>
      </c>
      <c r="B151" s="30" t="s">
        <v>429</v>
      </c>
      <c r="C151" s="30" t="s">
        <v>575</v>
      </c>
      <c r="D151" s="30" t="s">
        <v>446</v>
      </c>
      <c r="E151" s="31" t="s">
        <v>576</v>
      </c>
      <c r="F151" s="30" t="s">
        <v>34</v>
      </c>
      <c r="G151" s="32" t="s">
        <v>448</v>
      </c>
      <c r="H151" s="33">
        <f t="shared" si="32"/>
        <v>100</v>
      </c>
      <c r="I151" s="33">
        <v>100</v>
      </c>
      <c r="J151" s="33">
        <v>0</v>
      </c>
      <c r="K151" s="58">
        <v>0</v>
      </c>
      <c r="L151" s="58">
        <v>40</v>
      </c>
      <c r="M151" s="30" t="s">
        <v>434</v>
      </c>
      <c r="N151" s="31" t="s">
        <v>449</v>
      </c>
      <c r="O151" s="30" t="s">
        <v>85</v>
      </c>
      <c r="P151" s="30" t="s">
        <v>444</v>
      </c>
      <c r="Q151" s="5">
        <v>1</v>
      </c>
      <c r="S151" s="5">
        <v>6</v>
      </c>
      <c r="X151" s="66"/>
      <c r="Y151" s="66"/>
      <c r="Z151" s="66"/>
      <c r="AA151" s="70"/>
    </row>
    <row r="152" s="5" customFormat="1" ht="211" hidden="1" customHeight="1" spans="1:27">
      <c r="A152" s="30">
        <v>7</v>
      </c>
      <c r="B152" s="30" t="s">
        <v>429</v>
      </c>
      <c r="C152" s="30" t="s">
        <v>577</v>
      </c>
      <c r="D152" s="30" t="s">
        <v>438</v>
      </c>
      <c r="E152" s="31" t="s">
        <v>578</v>
      </c>
      <c r="F152" s="30" t="s">
        <v>34</v>
      </c>
      <c r="G152" s="32" t="s">
        <v>440</v>
      </c>
      <c r="H152" s="33">
        <f t="shared" si="32"/>
        <v>1449</v>
      </c>
      <c r="I152" s="33">
        <v>1449</v>
      </c>
      <c r="J152" s="33">
        <v>0</v>
      </c>
      <c r="K152" s="58">
        <v>0</v>
      </c>
      <c r="L152" s="58">
        <v>144</v>
      </c>
      <c r="M152" s="30" t="s">
        <v>434</v>
      </c>
      <c r="N152" s="31" t="s">
        <v>441</v>
      </c>
      <c r="O152" s="30" t="s">
        <v>85</v>
      </c>
      <c r="P152" s="30" t="s">
        <v>579</v>
      </c>
      <c r="Q152" s="5">
        <v>1</v>
      </c>
      <c r="S152" s="5">
        <v>6</v>
      </c>
      <c r="X152" s="66"/>
      <c r="Y152" s="66"/>
      <c r="Z152" s="66"/>
      <c r="AA152" s="70"/>
    </row>
    <row r="153" s="5" customFormat="1" ht="215" hidden="1" customHeight="1" spans="1:27">
      <c r="A153" s="30">
        <v>8</v>
      </c>
      <c r="B153" s="30" t="s">
        <v>429</v>
      </c>
      <c r="C153" s="30" t="s">
        <v>580</v>
      </c>
      <c r="D153" s="30" t="s">
        <v>460</v>
      </c>
      <c r="E153" s="31" t="s">
        <v>581</v>
      </c>
      <c r="F153" s="30" t="s">
        <v>34</v>
      </c>
      <c r="G153" s="32" t="s">
        <v>440</v>
      </c>
      <c r="H153" s="33">
        <f t="shared" si="32"/>
        <v>708</v>
      </c>
      <c r="I153" s="33">
        <v>708</v>
      </c>
      <c r="J153" s="33">
        <v>0</v>
      </c>
      <c r="K153" s="58">
        <v>0</v>
      </c>
      <c r="L153" s="58">
        <v>70</v>
      </c>
      <c r="M153" s="30" t="s">
        <v>434</v>
      </c>
      <c r="N153" s="31" t="s">
        <v>462</v>
      </c>
      <c r="O153" s="30" t="s">
        <v>85</v>
      </c>
      <c r="P153" s="30" t="s">
        <v>579</v>
      </c>
      <c r="Q153" s="5">
        <v>1</v>
      </c>
      <c r="S153" s="5">
        <v>6</v>
      </c>
      <c r="X153" s="66"/>
      <c r="Y153" s="66"/>
      <c r="Z153" s="66"/>
      <c r="AA153" s="70"/>
    </row>
    <row r="154" s="5" customFormat="1" ht="213" hidden="1" customHeight="1" spans="1:27">
      <c r="A154" s="30">
        <v>9</v>
      </c>
      <c r="B154" s="30" t="s">
        <v>429</v>
      </c>
      <c r="C154" s="30" t="s">
        <v>582</v>
      </c>
      <c r="D154" s="30" t="s">
        <v>454</v>
      </c>
      <c r="E154" s="31" t="s">
        <v>583</v>
      </c>
      <c r="F154" s="30" t="s">
        <v>34</v>
      </c>
      <c r="G154" s="32" t="s">
        <v>440</v>
      </c>
      <c r="H154" s="33">
        <f t="shared" si="32"/>
        <v>777</v>
      </c>
      <c r="I154" s="33">
        <v>777</v>
      </c>
      <c r="J154" s="33">
        <v>0</v>
      </c>
      <c r="K154" s="58">
        <v>0</v>
      </c>
      <c r="L154" s="58">
        <v>77</v>
      </c>
      <c r="M154" s="30" t="s">
        <v>434</v>
      </c>
      <c r="N154" s="31" t="s">
        <v>456</v>
      </c>
      <c r="O154" s="30" t="s">
        <v>85</v>
      </c>
      <c r="P154" s="30" t="s">
        <v>579</v>
      </c>
      <c r="Q154" s="5">
        <v>1</v>
      </c>
      <c r="S154" s="5">
        <v>6</v>
      </c>
      <c r="X154" s="66"/>
      <c r="Y154" s="66"/>
      <c r="Z154" s="66"/>
      <c r="AA154" s="70"/>
    </row>
    <row r="155" s="4" customFormat="1" ht="36" hidden="1" customHeight="1" spans="1:27">
      <c r="A155" s="37" t="s">
        <v>190</v>
      </c>
      <c r="B155" s="37"/>
      <c r="C155" s="37"/>
      <c r="D155" s="37"/>
      <c r="E155" s="26">
        <v>6</v>
      </c>
      <c r="F155" s="26"/>
      <c r="G155" s="27"/>
      <c r="H155" s="29">
        <f t="shared" ref="H155:L155" si="33">SUM(H156:H161)</f>
        <v>7700</v>
      </c>
      <c r="I155" s="29">
        <f t="shared" si="33"/>
        <v>7700</v>
      </c>
      <c r="J155" s="29">
        <f t="shared" si="33"/>
        <v>0</v>
      </c>
      <c r="K155" s="29">
        <f t="shared" si="33"/>
        <v>0</v>
      </c>
      <c r="L155" s="29">
        <f t="shared" si="33"/>
        <v>765</v>
      </c>
      <c r="M155" s="26"/>
      <c r="N155" s="57"/>
      <c r="O155" s="26"/>
      <c r="P155" s="26"/>
      <c r="X155" s="65"/>
      <c r="Y155" s="65"/>
      <c r="Z155" s="65"/>
      <c r="AA155" s="69"/>
    </row>
    <row r="156" s="5" customFormat="1" ht="327" hidden="1" customHeight="1" spans="1:27">
      <c r="A156" s="30">
        <v>1</v>
      </c>
      <c r="B156" s="30" t="s">
        <v>429</v>
      </c>
      <c r="C156" s="30" t="s">
        <v>584</v>
      </c>
      <c r="D156" s="30" t="s">
        <v>585</v>
      </c>
      <c r="E156" s="31" t="s">
        <v>586</v>
      </c>
      <c r="F156" s="30" t="s">
        <v>34</v>
      </c>
      <c r="G156" s="32" t="s">
        <v>433</v>
      </c>
      <c r="H156" s="33">
        <f t="shared" ref="H156:H161" si="34">I156+J156+K156</f>
        <v>1730</v>
      </c>
      <c r="I156" s="33">
        <v>1730</v>
      </c>
      <c r="J156" s="33">
        <v>0</v>
      </c>
      <c r="K156" s="58">
        <v>0</v>
      </c>
      <c r="L156" s="58">
        <v>170</v>
      </c>
      <c r="M156" s="30" t="s">
        <v>134</v>
      </c>
      <c r="N156" s="31" t="s">
        <v>587</v>
      </c>
      <c r="O156" s="30" t="s">
        <v>557</v>
      </c>
      <c r="P156" s="30"/>
      <c r="Q156" s="5">
        <v>1</v>
      </c>
      <c r="T156" s="5">
        <v>4</v>
      </c>
      <c r="X156" s="66"/>
      <c r="Y156" s="66"/>
      <c r="Z156" s="66"/>
      <c r="AA156" s="70"/>
    </row>
    <row r="157" s="5" customFormat="1" ht="318" hidden="1" customHeight="1" spans="1:27">
      <c r="A157" s="30">
        <v>2</v>
      </c>
      <c r="B157" s="30" t="s">
        <v>429</v>
      </c>
      <c r="C157" s="30" t="s">
        <v>588</v>
      </c>
      <c r="D157" s="30" t="s">
        <v>589</v>
      </c>
      <c r="E157" s="31" t="s">
        <v>590</v>
      </c>
      <c r="F157" s="30" t="s">
        <v>34</v>
      </c>
      <c r="G157" s="32" t="s">
        <v>433</v>
      </c>
      <c r="H157" s="33">
        <f t="shared" si="34"/>
        <v>2620</v>
      </c>
      <c r="I157" s="33">
        <v>2620</v>
      </c>
      <c r="J157" s="33">
        <v>0</v>
      </c>
      <c r="K157" s="58">
        <v>0</v>
      </c>
      <c r="L157" s="58">
        <v>260</v>
      </c>
      <c r="M157" s="30" t="s">
        <v>134</v>
      </c>
      <c r="N157" s="31" t="s">
        <v>587</v>
      </c>
      <c r="O157" s="30" t="s">
        <v>557</v>
      </c>
      <c r="P157" s="30"/>
      <c r="Q157" s="5">
        <v>1</v>
      </c>
      <c r="T157" s="5">
        <v>4</v>
      </c>
      <c r="X157" s="66"/>
      <c r="Y157" s="66"/>
      <c r="Z157" s="66"/>
      <c r="AA157" s="70"/>
    </row>
    <row r="158" s="5" customFormat="1" ht="184" hidden="1" customHeight="1" spans="1:27">
      <c r="A158" s="30">
        <v>3</v>
      </c>
      <c r="B158" s="30" t="s">
        <v>429</v>
      </c>
      <c r="C158" s="30" t="s">
        <v>591</v>
      </c>
      <c r="D158" s="30" t="s">
        <v>592</v>
      </c>
      <c r="E158" s="31" t="s">
        <v>593</v>
      </c>
      <c r="F158" s="30" t="s">
        <v>34</v>
      </c>
      <c r="G158" s="32" t="s">
        <v>433</v>
      </c>
      <c r="H158" s="33">
        <f t="shared" si="34"/>
        <v>750</v>
      </c>
      <c r="I158" s="33">
        <v>750</v>
      </c>
      <c r="J158" s="33">
        <v>0</v>
      </c>
      <c r="K158" s="58">
        <v>0</v>
      </c>
      <c r="L158" s="58">
        <v>75</v>
      </c>
      <c r="M158" s="30" t="s">
        <v>134</v>
      </c>
      <c r="N158" s="31" t="s">
        <v>587</v>
      </c>
      <c r="O158" s="30" t="s">
        <v>557</v>
      </c>
      <c r="P158" s="30"/>
      <c r="Q158" s="5">
        <v>1</v>
      </c>
      <c r="T158" s="5">
        <v>4</v>
      </c>
      <c r="X158" s="66"/>
      <c r="Y158" s="66"/>
      <c r="Z158" s="66"/>
      <c r="AA158" s="70"/>
    </row>
    <row r="159" s="5" customFormat="1" ht="206" hidden="1" customHeight="1" spans="1:27">
      <c r="A159" s="30">
        <v>4</v>
      </c>
      <c r="B159" s="30" t="s">
        <v>429</v>
      </c>
      <c r="C159" s="30" t="s">
        <v>594</v>
      </c>
      <c r="D159" s="30" t="s">
        <v>595</v>
      </c>
      <c r="E159" s="31" t="s">
        <v>596</v>
      </c>
      <c r="F159" s="30" t="s">
        <v>34</v>
      </c>
      <c r="G159" s="32" t="s">
        <v>433</v>
      </c>
      <c r="H159" s="33">
        <f t="shared" si="34"/>
        <v>650</v>
      </c>
      <c r="I159" s="33">
        <v>650</v>
      </c>
      <c r="J159" s="33">
        <v>0</v>
      </c>
      <c r="K159" s="58">
        <v>0</v>
      </c>
      <c r="L159" s="58">
        <v>65</v>
      </c>
      <c r="M159" s="30" t="s">
        <v>134</v>
      </c>
      <c r="N159" s="31" t="s">
        <v>597</v>
      </c>
      <c r="O159" s="30" t="s">
        <v>557</v>
      </c>
      <c r="P159" s="30"/>
      <c r="Q159" s="5">
        <v>1</v>
      </c>
      <c r="T159" s="5">
        <v>4</v>
      </c>
      <c r="X159" s="66"/>
      <c r="Y159" s="66"/>
      <c r="Z159" s="66"/>
      <c r="AA159" s="70"/>
    </row>
    <row r="160" s="5" customFormat="1" ht="142" hidden="1" customHeight="1" spans="1:27">
      <c r="A160" s="30">
        <v>5</v>
      </c>
      <c r="B160" s="30" t="s">
        <v>429</v>
      </c>
      <c r="C160" s="30" t="s">
        <v>598</v>
      </c>
      <c r="D160" s="30" t="s">
        <v>599</v>
      </c>
      <c r="E160" s="31" t="s">
        <v>600</v>
      </c>
      <c r="F160" s="30" t="s">
        <v>34</v>
      </c>
      <c r="G160" s="32" t="s">
        <v>433</v>
      </c>
      <c r="H160" s="33">
        <f t="shared" si="34"/>
        <v>500</v>
      </c>
      <c r="I160" s="33">
        <v>500</v>
      </c>
      <c r="J160" s="33">
        <v>0</v>
      </c>
      <c r="K160" s="58">
        <v>0</v>
      </c>
      <c r="L160" s="58">
        <v>50</v>
      </c>
      <c r="M160" s="30" t="s">
        <v>134</v>
      </c>
      <c r="N160" s="31" t="s">
        <v>601</v>
      </c>
      <c r="O160" s="30" t="s">
        <v>557</v>
      </c>
      <c r="P160" s="30"/>
      <c r="Q160" s="5">
        <v>1</v>
      </c>
      <c r="T160" s="5">
        <v>4</v>
      </c>
      <c r="X160" s="66"/>
      <c r="Y160" s="66"/>
      <c r="Z160" s="66"/>
      <c r="AA160" s="70"/>
    </row>
    <row r="161" s="5" customFormat="1" ht="138" hidden="1" customHeight="1" spans="1:27">
      <c r="A161" s="30">
        <v>6</v>
      </c>
      <c r="B161" s="30" t="s">
        <v>429</v>
      </c>
      <c r="C161" s="30" t="s">
        <v>602</v>
      </c>
      <c r="D161" s="30" t="s">
        <v>603</v>
      </c>
      <c r="E161" s="31" t="s">
        <v>604</v>
      </c>
      <c r="F161" s="30" t="s">
        <v>34</v>
      </c>
      <c r="G161" s="32" t="s">
        <v>433</v>
      </c>
      <c r="H161" s="33">
        <f t="shared" si="34"/>
        <v>1450</v>
      </c>
      <c r="I161" s="33">
        <v>1450</v>
      </c>
      <c r="J161" s="33">
        <v>0</v>
      </c>
      <c r="K161" s="58">
        <v>0</v>
      </c>
      <c r="L161" s="58">
        <v>145</v>
      </c>
      <c r="M161" s="30" t="s">
        <v>134</v>
      </c>
      <c r="N161" s="31" t="s">
        <v>605</v>
      </c>
      <c r="O161" s="30" t="s">
        <v>557</v>
      </c>
      <c r="P161" s="30"/>
      <c r="Q161" s="5">
        <v>1</v>
      </c>
      <c r="T161" s="5">
        <v>4</v>
      </c>
      <c r="X161" s="66"/>
      <c r="Y161" s="66"/>
      <c r="Z161" s="66"/>
      <c r="AA161" s="70"/>
    </row>
    <row r="162" s="4" customFormat="1" ht="36" hidden="1" customHeight="1" spans="1:27">
      <c r="A162" s="26" t="s">
        <v>209</v>
      </c>
      <c r="B162" s="26"/>
      <c r="C162" s="26"/>
      <c r="D162" s="26"/>
      <c r="E162" s="26">
        <v>1</v>
      </c>
      <c r="F162" s="26"/>
      <c r="G162" s="27"/>
      <c r="H162" s="29">
        <v>542.09</v>
      </c>
      <c r="I162" s="29">
        <v>542.09</v>
      </c>
      <c r="J162" s="29">
        <v>0</v>
      </c>
      <c r="K162" s="72">
        <v>0</v>
      </c>
      <c r="L162" s="72">
        <v>0</v>
      </c>
      <c r="M162" s="26"/>
      <c r="N162" s="57"/>
      <c r="O162" s="26"/>
      <c r="P162" s="26"/>
      <c r="X162" s="65"/>
      <c r="Y162" s="65"/>
      <c r="Z162" s="65"/>
      <c r="AA162" s="69"/>
    </row>
    <row r="163" s="5" customFormat="1" ht="83" hidden="1" customHeight="1" spans="1:27">
      <c r="A163" s="41">
        <v>1</v>
      </c>
      <c r="B163" s="41" t="s">
        <v>429</v>
      </c>
      <c r="C163" s="42" t="s">
        <v>424</v>
      </c>
      <c r="D163" s="41" t="s">
        <v>429</v>
      </c>
      <c r="E163" s="43" t="s">
        <v>606</v>
      </c>
      <c r="F163" s="41" t="s">
        <v>34</v>
      </c>
      <c r="G163" s="41" t="s">
        <v>433</v>
      </c>
      <c r="H163" s="44">
        <f t="shared" ref="H163:H175" si="35">I163+J163+K163</f>
        <v>542.09</v>
      </c>
      <c r="I163" s="44">
        <v>542.09</v>
      </c>
      <c r="J163" s="44">
        <v>0</v>
      </c>
      <c r="K163" s="44">
        <v>0</v>
      </c>
      <c r="L163" s="44">
        <v>0</v>
      </c>
      <c r="M163" s="41" t="s">
        <v>134</v>
      </c>
      <c r="N163" s="43" t="s">
        <v>607</v>
      </c>
      <c r="O163" s="41" t="s">
        <v>412</v>
      </c>
      <c r="P163" s="41"/>
      <c r="Q163" s="5">
        <v>1</v>
      </c>
      <c r="X163" s="66"/>
      <c r="Y163" s="66"/>
      <c r="Z163" s="66"/>
      <c r="AA163" s="70"/>
    </row>
    <row r="164" s="4" customFormat="1" ht="36" hidden="1" customHeight="1" spans="1:27">
      <c r="A164" s="28" t="s">
        <v>608</v>
      </c>
      <c r="B164" s="28"/>
      <c r="C164" s="28"/>
      <c r="D164" s="28"/>
      <c r="E164" s="26">
        <f t="shared" ref="E164:L164" si="36">E165+E176+E180+E189+E191+E193+E195</f>
        <v>25</v>
      </c>
      <c r="F164" s="26"/>
      <c r="G164" s="27"/>
      <c r="H164" s="26">
        <f t="shared" si="36"/>
        <v>32125.05</v>
      </c>
      <c r="I164" s="26">
        <f t="shared" si="36"/>
        <v>32125.05</v>
      </c>
      <c r="J164" s="26">
        <f t="shared" si="36"/>
        <v>0</v>
      </c>
      <c r="K164" s="26">
        <f t="shared" si="36"/>
        <v>0</v>
      </c>
      <c r="L164" s="26">
        <f t="shared" si="36"/>
        <v>4792</v>
      </c>
      <c r="M164" s="26"/>
      <c r="N164" s="57"/>
      <c r="O164" s="26"/>
      <c r="P164" s="26"/>
      <c r="X164" s="65"/>
      <c r="Y164" s="65"/>
      <c r="Z164" s="65"/>
      <c r="AA164" s="69"/>
    </row>
    <row r="165" s="4" customFormat="1" ht="36" hidden="1" customHeight="1" spans="1:27">
      <c r="A165" s="26" t="s">
        <v>29</v>
      </c>
      <c r="B165" s="26"/>
      <c r="C165" s="26"/>
      <c r="D165" s="26"/>
      <c r="E165" s="26">
        <v>10</v>
      </c>
      <c r="F165" s="26"/>
      <c r="G165" s="27"/>
      <c r="H165" s="29">
        <f t="shared" ref="H165:L165" si="37">SUM(H166:H175)</f>
        <v>9323.76</v>
      </c>
      <c r="I165" s="29">
        <f t="shared" si="37"/>
        <v>9323.76</v>
      </c>
      <c r="J165" s="29">
        <f t="shared" si="37"/>
        <v>0</v>
      </c>
      <c r="K165" s="29">
        <f t="shared" si="37"/>
        <v>0</v>
      </c>
      <c r="L165" s="29">
        <f t="shared" si="37"/>
        <v>131</v>
      </c>
      <c r="M165" s="26"/>
      <c r="N165" s="57"/>
      <c r="O165" s="26"/>
      <c r="P165" s="26"/>
      <c r="X165" s="65"/>
      <c r="Y165" s="65"/>
      <c r="Z165" s="65"/>
      <c r="AA165" s="69"/>
    </row>
    <row r="166" s="5" customFormat="1" ht="288" hidden="1" customHeight="1" spans="1:27">
      <c r="A166" s="30">
        <v>1</v>
      </c>
      <c r="B166" s="30" t="s">
        <v>609</v>
      </c>
      <c r="C166" s="30" t="s">
        <v>610</v>
      </c>
      <c r="D166" s="30" t="s">
        <v>611</v>
      </c>
      <c r="E166" s="31" t="s">
        <v>612</v>
      </c>
      <c r="F166" s="30" t="s">
        <v>34</v>
      </c>
      <c r="G166" s="32" t="s">
        <v>613</v>
      </c>
      <c r="H166" s="33">
        <f t="shared" si="35"/>
        <v>1337.14</v>
      </c>
      <c r="I166" s="33">
        <v>1337.14</v>
      </c>
      <c r="J166" s="33"/>
      <c r="K166" s="58"/>
      <c r="L166" s="58"/>
      <c r="M166" s="30" t="s">
        <v>614</v>
      </c>
      <c r="N166" s="31" t="s">
        <v>615</v>
      </c>
      <c r="O166" s="30" t="s">
        <v>616</v>
      </c>
      <c r="P166" s="30"/>
      <c r="Q166" s="5">
        <v>1</v>
      </c>
      <c r="R166" s="5">
        <v>2</v>
      </c>
      <c r="X166" s="66"/>
      <c r="Y166" s="66"/>
      <c r="Z166" s="66"/>
      <c r="AA166" s="70"/>
    </row>
    <row r="167" s="5" customFormat="1" ht="331" hidden="1" customHeight="1" spans="1:27">
      <c r="A167" s="30">
        <v>2</v>
      </c>
      <c r="B167" s="30" t="s">
        <v>609</v>
      </c>
      <c r="C167" s="30" t="s">
        <v>617</v>
      </c>
      <c r="D167" s="30" t="s">
        <v>618</v>
      </c>
      <c r="E167" s="31" t="s">
        <v>619</v>
      </c>
      <c r="F167" s="30" t="s">
        <v>34</v>
      </c>
      <c r="G167" s="32" t="s">
        <v>620</v>
      </c>
      <c r="H167" s="33">
        <f t="shared" si="35"/>
        <v>2700</v>
      </c>
      <c r="I167" s="33">
        <v>2700</v>
      </c>
      <c r="J167" s="33"/>
      <c r="K167" s="58"/>
      <c r="L167" s="58"/>
      <c r="M167" s="30" t="s">
        <v>621</v>
      </c>
      <c r="N167" s="31" t="s">
        <v>622</v>
      </c>
      <c r="O167" s="30" t="s">
        <v>616</v>
      </c>
      <c r="P167" s="30"/>
      <c r="Q167" s="5">
        <v>1</v>
      </c>
      <c r="R167" s="5">
        <v>1</v>
      </c>
      <c r="X167" s="66"/>
      <c r="Y167" s="66"/>
      <c r="Z167" s="66"/>
      <c r="AA167" s="70"/>
    </row>
    <row r="168" s="5" customFormat="1" ht="172" hidden="1" customHeight="1" spans="1:27">
      <c r="A168" s="30">
        <v>3</v>
      </c>
      <c r="B168" s="30" t="s">
        <v>609</v>
      </c>
      <c r="C168" s="30" t="s">
        <v>623</v>
      </c>
      <c r="D168" s="30" t="s">
        <v>624</v>
      </c>
      <c r="E168" s="31" t="s">
        <v>625</v>
      </c>
      <c r="F168" s="30" t="s">
        <v>34</v>
      </c>
      <c r="G168" s="32" t="s">
        <v>620</v>
      </c>
      <c r="H168" s="33">
        <f t="shared" si="35"/>
        <v>500</v>
      </c>
      <c r="I168" s="33">
        <v>500</v>
      </c>
      <c r="J168" s="33"/>
      <c r="K168" s="58"/>
      <c r="L168" s="58"/>
      <c r="M168" s="30" t="s">
        <v>626</v>
      </c>
      <c r="N168" s="31" t="s">
        <v>627</v>
      </c>
      <c r="O168" s="30" t="s">
        <v>628</v>
      </c>
      <c r="P168" s="30"/>
      <c r="Q168" s="5">
        <v>1</v>
      </c>
      <c r="R168" s="5">
        <v>1</v>
      </c>
      <c r="X168" s="66"/>
      <c r="Y168" s="66"/>
      <c r="Z168" s="66"/>
      <c r="AA168" s="70"/>
    </row>
    <row r="169" s="5" customFormat="1" ht="197" hidden="1" customHeight="1" spans="1:27">
      <c r="A169" s="30">
        <v>4</v>
      </c>
      <c r="B169" s="30" t="s">
        <v>609</v>
      </c>
      <c r="C169" s="30" t="s">
        <v>629</v>
      </c>
      <c r="D169" s="30" t="s">
        <v>630</v>
      </c>
      <c r="E169" s="31" t="s">
        <v>631</v>
      </c>
      <c r="F169" s="30" t="s">
        <v>34</v>
      </c>
      <c r="G169" s="32" t="s">
        <v>620</v>
      </c>
      <c r="H169" s="33">
        <f t="shared" si="35"/>
        <v>980</v>
      </c>
      <c r="I169" s="33">
        <v>980</v>
      </c>
      <c r="J169" s="33"/>
      <c r="K169" s="58"/>
      <c r="L169" s="58"/>
      <c r="M169" s="30" t="s">
        <v>632</v>
      </c>
      <c r="N169" s="31" t="s">
        <v>633</v>
      </c>
      <c r="O169" s="30" t="s">
        <v>634</v>
      </c>
      <c r="P169" s="30"/>
      <c r="Q169" s="5">
        <v>1</v>
      </c>
      <c r="R169" s="5">
        <v>1</v>
      </c>
      <c r="X169" s="66"/>
      <c r="Y169" s="66"/>
      <c r="Z169" s="66"/>
      <c r="AA169" s="70"/>
    </row>
    <row r="170" s="5" customFormat="1" ht="245" hidden="1" customHeight="1" spans="1:27">
      <c r="A170" s="30">
        <v>5</v>
      </c>
      <c r="B170" s="30" t="s">
        <v>609</v>
      </c>
      <c r="C170" s="30" t="s">
        <v>635</v>
      </c>
      <c r="D170" s="30" t="s">
        <v>636</v>
      </c>
      <c r="E170" s="31" t="s">
        <v>637</v>
      </c>
      <c r="F170" s="30" t="s">
        <v>34</v>
      </c>
      <c r="G170" s="32" t="s">
        <v>620</v>
      </c>
      <c r="H170" s="33">
        <f t="shared" si="35"/>
        <v>1450</v>
      </c>
      <c r="I170" s="33">
        <v>1450</v>
      </c>
      <c r="J170" s="33"/>
      <c r="K170" s="58"/>
      <c r="L170" s="58"/>
      <c r="M170" s="30" t="s">
        <v>621</v>
      </c>
      <c r="N170" s="31" t="s">
        <v>622</v>
      </c>
      <c r="O170" s="30" t="s">
        <v>634</v>
      </c>
      <c r="P170" s="30"/>
      <c r="Q170" s="5">
        <v>1</v>
      </c>
      <c r="R170" s="5">
        <v>1</v>
      </c>
      <c r="X170" s="66"/>
      <c r="Y170" s="66"/>
      <c r="Z170" s="66"/>
      <c r="AA170" s="70"/>
    </row>
    <row r="171" s="5" customFormat="1" ht="210" hidden="1" customHeight="1" spans="1:27">
      <c r="A171" s="30">
        <v>6</v>
      </c>
      <c r="B171" s="30" t="s">
        <v>609</v>
      </c>
      <c r="C171" s="30" t="s">
        <v>638</v>
      </c>
      <c r="D171" s="30" t="s">
        <v>639</v>
      </c>
      <c r="E171" s="31" t="s">
        <v>640</v>
      </c>
      <c r="F171" s="30" t="s">
        <v>121</v>
      </c>
      <c r="G171" s="32" t="s">
        <v>620</v>
      </c>
      <c r="H171" s="33">
        <f t="shared" si="35"/>
        <v>260</v>
      </c>
      <c r="I171" s="33">
        <v>260</v>
      </c>
      <c r="J171" s="33"/>
      <c r="K171" s="58"/>
      <c r="L171" s="58"/>
      <c r="M171" s="30" t="s">
        <v>641</v>
      </c>
      <c r="N171" s="31" t="s">
        <v>642</v>
      </c>
      <c r="O171" s="30" t="s">
        <v>412</v>
      </c>
      <c r="P171" s="30"/>
      <c r="Q171" s="5">
        <v>1</v>
      </c>
      <c r="R171" s="5">
        <v>2</v>
      </c>
      <c r="X171" s="66"/>
      <c r="Y171" s="66"/>
      <c r="Z171" s="66"/>
      <c r="AA171" s="70"/>
    </row>
    <row r="172" s="5" customFormat="1" ht="162" hidden="1" customHeight="1" spans="1:27">
      <c r="A172" s="30">
        <v>7</v>
      </c>
      <c r="B172" s="30" t="s">
        <v>609</v>
      </c>
      <c r="C172" s="30" t="s">
        <v>643</v>
      </c>
      <c r="D172" s="30" t="s">
        <v>644</v>
      </c>
      <c r="E172" s="31" t="s">
        <v>645</v>
      </c>
      <c r="F172" s="30" t="s">
        <v>34</v>
      </c>
      <c r="G172" s="32" t="s">
        <v>620</v>
      </c>
      <c r="H172" s="33">
        <f t="shared" si="35"/>
        <v>600</v>
      </c>
      <c r="I172" s="33">
        <v>600</v>
      </c>
      <c r="J172" s="33"/>
      <c r="K172" s="58"/>
      <c r="L172" s="58"/>
      <c r="M172" s="30" t="s">
        <v>641</v>
      </c>
      <c r="N172" s="31" t="s">
        <v>646</v>
      </c>
      <c r="O172" s="30" t="s">
        <v>412</v>
      </c>
      <c r="P172" s="30"/>
      <c r="Q172" s="5">
        <v>1</v>
      </c>
      <c r="R172" s="5">
        <v>2</v>
      </c>
      <c r="X172" s="66"/>
      <c r="Y172" s="66"/>
      <c r="Z172" s="66"/>
      <c r="AA172" s="70"/>
    </row>
    <row r="173" s="5" customFormat="1" ht="298" hidden="1" customHeight="1" spans="1:27">
      <c r="A173" s="30">
        <v>8</v>
      </c>
      <c r="B173" s="30" t="s">
        <v>609</v>
      </c>
      <c r="C173" s="30" t="s">
        <v>647</v>
      </c>
      <c r="D173" s="30" t="s">
        <v>648</v>
      </c>
      <c r="E173" s="31" t="s">
        <v>649</v>
      </c>
      <c r="F173" s="30" t="s">
        <v>34</v>
      </c>
      <c r="G173" s="32" t="s">
        <v>620</v>
      </c>
      <c r="H173" s="33">
        <f t="shared" si="35"/>
        <v>1000</v>
      </c>
      <c r="I173" s="33">
        <v>1000</v>
      </c>
      <c r="J173" s="33"/>
      <c r="K173" s="58"/>
      <c r="L173" s="58"/>
      <c r="M173" s="30" t="s">
        <v>650</v>
      </c>
      <c r="N173" s="31" t="s">
        <v>651</v>
      </c>
      <c r="O173" s="30" t="s">
        <v>634</v>
      </c>
      <c r="P173" s="30"/>
      <c r="Q173" s="5">
        <v>1</v>
      </c>
      <c r="R173" s="5">
        <v>7</v>
      </c>
      <c r="X173" s="66"/>
      <c r="Y173" s="66"/>
      <c r="Z173" s="66"/>
      <c r="AA173" s="70"/>
    </row>
    <row r="174" s="5" customFormat="1" ht="163" hidden="1" customHeight="1" spans="1:27">
      <c r="A174" s="30">
        <v>9</v>
      </c>
      <c r="B174" s="30" t="s">
        <v>609</v>
      </c>
      <c r="C174" s="30" t="s">
        <v>652</v>
      </c>
      <c r="D174" s="30" t="s">
        <v>653</v>
      </c>
      <c r="E174" s="31" t="s">
        <v>654</v>
      </c>
      <c r="F174" s="30" t="s">
        <v>34</v>
      </c>
      <c r="G174" s="32" t="s">
        <v>655</v>
      </c>
      <c r="H174" s="33">
        <f t="shared" si="35"/>
        <v>180</v>
      </c>
      <c r="I174" s="33">
        <v>180</v>
      </c>
      <c r="J174" s="33"/>
      <c r="K174" s="58"/>
      <c r="L174" s="58">
        <v>36</v>
      </c>
      <c r="M174" s="30" t="s">
        <v>134</v>
      </c>
      <c r="N174" s="31" t="s">
        <v>656</v>
      </c>
      <c r="O174" s="30" t="s">
        <v>64</v>
      </c>
      <c r="P174" s="30" t="s">
        <v>657</v>
      </c>
      <c r="Q174" s="5">
        <v>1</v>
      </c>
      <c r="R174" s="5">
        <v>2</v>
      </c>
      <c r="X174" s="66"/>
      <c r="Y174" s="66"/>
      <c r="Z174" s="66"/>
      <c r="AA174" s="70"/>
    </row>
    <row r="175" s="5" customFormat="1" ht="139" hidden="1" customHeight="1" spans="1:27">
      <c r="A175" s="30">
        <v>10</v>
      </c>
      <c r="B175" s="30" t="s">
        <v>609</v>
      </c>
      <c r="C175" s="30" t="s">
        <v>658</v>
      </c>
      <c r="D175" s="30" t="s">
        <v>659</v>
      </c>
      <c r="E175" s="31" t="s">
        <v>660</v>
      </c>
      <c r="F175" s="30" t="s">
        <v>34</v>
      </c>
      <c r="G175" s="32" t="s">
        <v>661</v>
      </c>
      <c r="H175" s="33">
        <f t="shared" si="35"/>
        <v>316.62</v>
      </c>
      <c r="I175" s="33">
        <v>316.62</v>
      </c>
      <c r="J175" s="33"/>
      <c r="K175" s="58"/>
      <c r="L175" s="58">
        <v>95</v>
      </c>
      <c r="M175" s="30" t="s">
        <v>134</v>
      </c>
      <c r="N175" s="31" t="s">
        <v>662</v>
      </c>
      <c r="O175" s="30" t="s">
        <v>64</v>
      </c>
      <c r="P175" s="30" t="s">
        <v>657</v>
      </c>
      <c r="Q175" s="5">
        <v>1</v>
      </c>
      <c r="R175" s="5">
        <v>2</v>
      </c>
      <c r="X175" s="66"/>
      <c r="Y175" s="66"/>
      <c r="Z175" s="66"/>
      <c r="AA175" s="70"/>
    </row>
    <row r="176" s="4" customFormat="1" ht="36" hidden="1" customHeight="1" spans="1:27">
      <c r="A176" s="37" t="s">
        <v>136</v>
      </c>
      <c r="B176" s="37"/>
      <c r="C176" s="37"/>
      <c r="D176" s="37"/>
      <c r="E176" s="26">
        <v>3</v>
      </c>
      <c r="F176" s="26"/>
      <c r="G176" s="27"/>
      <c r="H176" s="29">
        <f t="shared" ref="H176:L176" si="38">SUM(H177:H179)</f>
        <v>1499</v>
      </c>
      <c r="I176" s="29">
        <f t="shared" si="38"/>
        <v>1499</v>
      </c>
      <c r="J176" s="29">
        <f t="shared" si="38"/>
        <v>0</v>
      </c>
      <c r="K176" s="29">
        <f t="shared" si="38"/>
        <v>0</v>
      </c>
      <c r="L176" s="29">
        <f t="shared" si="38"/>
        <v>186</v>
      </c>
      <c r="M176" s="26"/>
      <c r="N176" s="57"/>
      <c r="O176" s="26"/>
      <c r="P176" s="26"/>
      <c r="X176" s="65"/>
      <c r="Y176" s="65"/>
      <c r="Z176" s="65"/>
      <c r="AA176" s="69"/>
    </row>
    <row r="177" s="5" customFormat="1" ht="162" hidden="1" customHeight="1" spans="1:27">
      <c r="A177" s="30">
        <v>1</v>
      </c>
      <c r="B177" s="30" t="s">
        <v>609</v>
      </c>
      <c r="C177" s="30" t="s">
        <v>663</v>
      </c>
      <c r="D177" s="30" t="s">
        <v>664</v>
      </c>
      <c r="E177" s="31" t="s">
        <v>665</v>
      </c>
      <c r="F177" s="30" t="s">
        <v>34</v>
      </c>
      <c r="G177" s="32" t="s">
        <v>666</v>
      </c>
      <c r="H177" s="33">
        <f t="shared" ref="H177:H179" si="39">I177+J177+K177</f>
        <v>607</v>
      </c>
      <c r="I177" s="33">
        <v>607</v>
      </c>
      <c r="J177" s="33"/>
      <c r="K177" s="58"/>
      <c r="L177" s="58">
        <v>60</v>
      </c>
      <c r="M177" s="30" t="s">
        <v>134</v>
      </c>
      <c r="N177" s="31" t="s">
        <v>667</v>
      </c>
      <c r="O177" s="30" t="s">
        <v>64</v>
      </c>
      <c r="P177" s="30"/>
      <c r="Q177" s="5">
        <v>1</v>
      </c>
      <c r="S177" s="5">
        <v>6</v>
      </c>
      <c r="X177" s="66"/>
      <c r="Y177" s="66"/>
      <c r="Z177" s="66"/>
      <c r="AA177" s="70"/>
    </row>
    <row r="178" s="5" customFormat="1" ht="208" hidden="1" customHeight="1" spans="1:27">
      <c r="A178" s="30">
        <v>2</v>
      </c>
      <c r="B178" s="30" t="s">
        <v>609</v>
      </c>
      <c r="C178" s="30" t="s">
        <v>668</v>
      </c>
      <c r="D178" s="30" t="s">
        <v>669</v>
      </c>
      <c r="E178" s="31" t="s">
        <v>670</v>
      </c>
      <c r="F178" s="30" t="s">
        <v>34</v>
      </c>
      <c r="G178" s="32" t="s">
        <v>620</v>
      </c>
      <c r="H178" s="33">
        <f t="shared" si="39"/>
        <v>650</v>
      </c>
      <c r="I178" s="33">
        <v>650</v>
      </c>
      <c r="J178" s="33"/>
      <c r="K178" s="58"/>
      <c r="L178" s="58">
        <v>70</v>
      </c>
      <c r="M178" s="30" t="s">
        <v>134</v>
      </c>
      <c r="N178" s="31" t="s">
        <v>671</v>
      </c>
      <c r="O178" s="30" t="s">
        <v>672</v>
      </c>
      <c r="P178" s="30"/>
      <c r="Q178" s="5">
        <v>1</v>
      </c>
      <c r="S178" s="5">
        <v>1</v>
      </c>
      <c r="X178" s="66"/>
      <c r="Y178" s="66"/>
      <c r="Z178" s="66"/>
      <c r="AA178" s="70"/>
    </row>
    <row r="179" s="5" customFormat="1" ht="206" hidden="1" customHeight="1" spans="1:27">
      <c r="A179" s="30">
        <v>3</v>
      </c>
      <c r="B179" s="30" t="s">
        <v>609</v>
      </c>
      <c r="C179" s="30" t="s">
        <v>673</v>
      </c>
      <c r="D179" s="30" t="s">
        <v>674</v>
      </c>
      <c r="E179" s="31" t="s">
        <v>675</v>
      </c>
      <c r="F179" s="30" t="s">
        <v>34</v>
      </c>
      <c r="G179" s="32" t="s">
        <v>655</v>
      </c>
      <c r="H179" s="33">
        <f t="shared" si="39"/>
        <v>242</v>
      </c>
      <c r="I179" s="33">
        <v>242</v>
      </c>
      <c r="J179" s="33"/>
      <c r="K179" s="58"/>
      <c r="L179" s="58">
        <v>56</v>
      </c>
      <c r="M179" s="30" t="s">
        <v>134</v>
      </c>
      <c r="N179" s="31" t="s">
        <v>676</v>
      </c>
      <c r="O179" s="30" t="s">
        <v>64</v>
      </c>
      <c r="P179" s="30" t="s">
        <v>657</v>
      </c>
      <c r="Q179" s="5">
        <v>1</v>
      </c>
      <c r="S179" s="5">
        <v>1</v>
      </c>
      <c r="X179" s="66"/>
      <c r="Y179" s="66"/>
      <c r="Z179" s="66"/>
      <c r="AA179" s="70"/>
    </row>
    <row r="180" s="4" customFormat="1" ht="36" hidden="1" customHeight="1" spans="1:27">
      <c r="A180" s="37" t="s">
        <v>164</v>
      </c>
      <c r="B180" s="37"/>
      <c r="C180" s="37"/>
      <c r="D180" s="37"/>
      <c r="E180" s="26">
        <v>8</v>
      </c>
      <c r="F180" s="26"/>
      <c r="G180" s="27"/>
      <c r="H180" s="29">
        <f t="shared" ref="H180:L180" si="40">SUM(H181:H188)</f>
        <v>18435.53</v>
      </c>
      <c r="I180" s="29">
        <f t="shared" si="40"/>
        <v>18435.53</v>
      </c>
      <c r="J180" s="29">
        <f t="shared" si="40"/>
        <v>0</v>
      </c>
      <c r="K180" s="29">
        <f t="shared" si="40"/>
        <v>0</v>
      </c>
      <c r="L180" s="29">
        <f t="shared" si="40"/>
        <v>4160</v>
      </c>
      <c r="M180" s="26"/>
      <c r="N180" s="57"/>
      <c r="O180" s="26"/>
      <c r="P180" s="26"/>
      <c r="X180" s="65"/>
      <c r="Y180" s="65"/>
      <c r="Z180" s="65"/>
      <c r="AA180" s="69"/>
    </row>
    <row r="181" s="5" customFormat="1" ht="228" hidden="1" customHeight="1" spans="1:27">
      <c r="A181" s="30">
        <v>1</v>
      </c>
      <c r="B181" s="30" t="s">
        <v>609</v>
      </c>
      <c r="C181" s="30" t="s">
        <v>677</v>
      </c>
      <c r="D181" s="30" t="s">
        <v>678</v>
      </c>
      <c r="E181" s="31" t="s">
        <v>679</v>
      </c>
      <c r="F181" s="30" t="s">
        <v>34</v>
      </c>
      <c r="G181" s="32" t="s">
        <v>620</v>
      </c>
      <c r="H181" s="33">
        <f t="shared" ref="H181:H188" si="41">I181+J181+K181</f>
        <v>835.53</v>
      </c>
      <c r="I181" s="33">
        <v>835.53</v>
      </c>
      <c r="J181" s="33"/>
      <c r="K181" s="58"/>
      <c r="L181" s="58">
        <v>150</v>
      </c>
      <c r="M181" s="30" t="s">
        <v>134</v>
      </c>
      <c r="N181" s="31" t="s">
        <v>680</v>
      </c>
      <c r="O181" s="30" t="s">
        <v>64</v>
      </c>
      <c r="P181" s="30" t="s">
        <v>681</v>
      </c>
      <c r="Q181" s="5">
        <v>1</v>
      </c>
      <c r="U181" s="5">
        <v>4</v>
      </c>
      <c r="X181" s="66"/>
      <c r="Y181" s="66"/>
      <c r="Z181" s="66"/>
      <c r="AA181" s="70"/>
    </row>
    <row r="182" s="5" customFormat="1" ht="286" hidden="1" customHeight="1" spans="1:27">
      <c r="A182" s="30">
        <v>2</v>
      </c>
      <c r="B182" s="30" t="s">
        <v>609</v>
      </c>
      <c r="C182" s="30" t="s">
        <v>682</v>
      </c>
      <c r="D182" s="30" t="s">
        <v>683</v>
      </c>
      <c r="E182" s="31" t="s">
        <v>684</v>
      </c>
      <c r="F182" s="30" t="s">
        <v>34</v>
      </c>
      <c r="G182" s="32" t="s">
        <v>620</v>
      </c>
      <c r="H182" s="33">
        <f t="shared" si="41"/>
        <v>2800</v>
      </c>
      <c r="I182" s="33">
        <v>2800</v>
      </c>
      <c r="J182" s="33"/>
      <c r="K182" s="58"/>
      <c r="L182" s="58">
        <v>280</v>
      </c>
      <c r="M182" s="30" t="s">
        <v>134</v>
      </c>
      <c r="N182" s="31" t="s">
        <v>685</v>
      </c>
      <c r="O182" s="30" t="s">
        <v>634</v>
      </c>
      <c r="P182" s="30"/>
      <c r="Q182" s="5">
        <v>1</v>
      </c>
      <c r="U182" s="5">
        <v>4</v>
      </c>
      <c r="X182" s="66"/>
      <c r="Y182" s="66"/>
      <c r="Z182" s="66"/>
      <c r="AA182" s="70"/>
    </row>
    <row r="183" s="5" customFormat="1" ht="365" hidden="1" customHeight="1" spans="1:27">
      <c r="A183" s="30">
        <v>3</v>
      </c>
      <c r="B183" s="30" t="s">
        <v>609</v>
      </c>
      <c r="C183" s="30" t="s">
        <v>686</v>
      </c>
      <c r="D183" s="30" t="s">
        <v>687</v>
      </c>
      <c r="E183" s="34" t="s">
        <v>688</v>
      </c>
      <c r="F183" s="30" t="s">
        <v>34</v>
      </c>
      <c r="G183" s="32" t="s">
        <v>620</v>
      </c>
      <c r="H183" s="33">
        <f t="shared" si="41"/>
        <v>2800</v>
      </c>
      <c r="I183" s="33">
        <v>2800</v>
      </c>
      <c r="J183" s="33"/>
      <c r="K183" s="58"/>
      <c r="L183" s="58">
        <v>280</v>
      </c>
      <c r="M183" s="30" t="s">
        <v>134</v>
      </c>
      <c r="N183" s="31" t="s">
        <v>689</v>
      </c>
      <c r="O183" s="30" t="s">
        <v>616</v>
      </c>
      <c r="P183" s="30"/>
      <c r="Q183" s="5">
        <v>1</v>
      </c>
      <c r="U183" s="5">
        <v>4</v>
      </c>
      <c r="X183" s="66"/>
      <c r="Y183" s="66"/>
      <c r="Z183" s="66"/>
      <c r="AA183" s="70"/>
    </row>
    <row r="184" s="5" customFormat="1" ht="409" hidden="1" customHeight="1" spans="1:27">
      <c r="A184" s="30">
        <v>4</v>
      </c>
      <c r="B184" s="30" t="s">
        <v>609</v>
      </c>
      <c r="C184" s="30" t="s">
        <v>690</v>
      </c>
      <c r="D184" s="30" t="s">
        <v>691</v>
      </c>
      <c r="E184" s="34" t="s">
        <v>692</v>
      </c>
      <c r="F184" s="30" t="s">
        <v>34</v>
      </c>
      <c r="G184" s="32" t="s">
        <v>620</v>
      </c>
      <c r="H184" s="33">
        <f t="shared" si="41"/>
        <v>2500</v>
      </c>
      <c r="I184" s="33">
        <v>2500</v>
      </c>
      <c r="J184" s="33"/>
      <c r="K184" s="58"/>
      <c r="L184" s="58">
        <v>250</v>
      </c>
      <c r="M184" s="30" t="s">
        <v>134</v>
      </c>
      <c r="N184" s="31" t="s">
        <v>693</v>
      </c>
      <c r="O184" s="30" t="s">
        <v>616</v>
      </c>
      <c r="P184" s="30"/>
      <c r="Q184" s="5">
        <v>1</v>
      </c>
      <c r="U184" s="5">
        <v>4</v>
      </c>
      <c r="X184" s="66"/>
      <c r="Y184" s="66"/>
      <c r="Z184" s="66"/>
      <c r="AA184" s="70"/>
    </row>
    <row r="185" s="5" customFormat="1" ht="355" hidden="1" customHeight="1" spans="1:27">
      <c r="A185" s="30">
        <v>5</v>
      </c>
      <c r="B185" s="30" t="s">
        <v>609</v>
      </c>
      <c r="C185" s="30" t="s">
        <v>694</v>
      </c>
      <c r="D185" s="30" t="s">
        <v>695</v>
      </c>
      <c r="E185" s="36" t="s">
        <v>696</v>
      </c>
      <c r="F185" s="30" t="s">
        <v>34</v>
      </c>
      <c r="G185" s="32" t="s">
        <v>620</v>
      </c>
      <c r="H185" s="33">
        <f t="shared" si="41"/>
        <v>2500</v>
      </c>
      <c r="I185" s="33">
        <v>2500</v>
      </c>
      <c r="J185" s="33"/>
      <c r="K185" s="58"/>
      <c r="L185" s="58">
        <v>250</v>
      </c>
      <c r="M185" s="30" t="s">
        <v>134</v>
      </c>
      <c r="N185" s="31" t="s">
        <v>697</v>
      </c>
      <c r="O185" s="30" t="s">
        <v>616</v>
      </c>
      <c r="P185" s="30"/>
      <c r="Q185" s="5">
        <v>1</v>
      </c>
      <c r="U185" s="5">
        <v>4</v>
      </c>
      <c r="X185" s="66"/>
      <c r="Y185" s="66"/>
      <c r="Z185" s="66"/>
      <c r="AA185" s="70"/>
    </row>
    <row r="186" s="5" customFormat="1" ht="409" hidden="1" customHeight="1" spans="1:27">
      <c r="A186" s="30">
        <v>6</v>
      </c>
      <c r="B186" s="30" t="s">
        <v>609</v>
      </c>
      <c r="C186" s="30" t="s">
        <v>698</v>
      </c>
      <c r="D186" s="30" t="s">
        <v>699</v>
      </c>
      <c r="E186" s="36" t="s">
        <v>700</v>
      </c>
      <c r="F186" s="30" t="s">
        <v>34</v>
      </c>
      <c r="G186" s="32" t="s">
        <v>620</v>
      </c>
      <c r="H186" s="33">
        <f t="shared" si="41"/>
        <v>2500</v>
      </c>
      <c r="I186" s="33">
        <v>2500</v>
      </c>
      <c r="J186" s="33"/>
      <c r="K186" s="58"/>
      <c r="L186" s="58">
        <v>250</v>
      </c>
      <c r="M186" s="30" t="s">
        <v>134</v>
      </c>
      <c r="N186" s="31" t="s">
        <v>701</v>
      </c>
      <c r="O186" s="30" t="s">
        <v>616</v>
      </c>
      <c r="P186" s="30"/>
      <c r="Q186" s="5">
        <v>1</v>
      </c>
      <c r="U186" s="5">
        <v>4</v>
      </c>
      <c r="X186" s="66"/>
      <c r="Y186" s="66"/>
      <c r="Z186" s="66"/>
      <c r="AA186" s="70"/>
    </row>
    <row r="187" s="5" customFormat="1" ht="386" hidden="1" customHeight="1" spans="1:27">
      <c r="A187" s="30">
        <v>7</v>
      </c>
      <c r="B187" s="30" t="s">
        <v>609</v>
      </c>
      <c r="C187" s="30" t="s">
        <v>702</v>
      </c>
      <c r="D187" s="30" t="s">
        <v>703</v>
      </c>
      <c r="E187" s="36" t="s">
        <v>704</v>
      </c>
      <c r="F187" s="30" t="s">
        <v>34</v>
      </c>
      <c r="G187" s="32" t="s">
        <v>620</v>
      </c>
      <c r="H187" s="33">
        <f t="shared" si="41"/>
        <v>2500</v>
      </c>
      <c r="I187" s="33">
        <v>2500</v>
      </c>
      <c r="J187" s="33"/>
      <c r="K187" s="58"/>
      <c r="L187" s="58">
        <v>2500</v>
      </c>
      <c r="M187" s="30" t="s">
        <v>134</v>
      </c>
      <c r="N187" s="31" t="s">
        <v>705</v>
      </c>
      <c r="O187" s="30" t="s">
        <v>616</v>
      </c>
      <c r="P187" s="30"/>
      <c r="Q187" s="5">
        <v>1</v>
      </c>
      <c r="U187" s="5">
        <v>4</v>
      </c>
      <c r="X187" s="66"/>
      <c r="Y187" s="66"/>
      <c r="Z187" s="66"/>
      <c r="AA187" s="70"/>
    </row>
    <row r="188" s="5" customFormat="1" ht="388" hidden="1" customHeight="1" spans="1:27">
      <c r="A188" s="30">
        <v>8</v>
      </c>
      <c r="B188" s="30" t="s">
        <v>609</v>
      </c>
      <c r="C188" s="30" t="s">
        <v>706</v>
      </c>
      <c r="D188" s="30" t="s">
        <v>707</v>
      </c>
      <c r="E188" s="34" t="s">
        <v>708</v>
      </c>
      <c r="F188" s="30" t="s">
        <v>34</v>
      </c>
      <c r="G188" s="32" t="s">
        <v>620</v>
      </c>
      <c r="H188" s="33">
        <f t="shared" si="41"/>
        <v>2000</v>
      </c>
      <c r="I188" s="33">
        <v>2000</v>
      </c>
      <c r="J188" s="33"/>
      <c r="K188" s="58"/>
      <c r="L188" s="58">
        <v>200</v>
      </c>
      <c r="M188" s="30" t="s">
        <v>134</v>
      </c>
      <c r="N188" s="31" t="s">
        <v>709</v>
      </c>
      <c r="O188" s="30" t="s">
        <v>634</v>
      </c>
      <c r="P188" s="30"/>
      <c r="Q188" s="5">
        <v>1</v>
      </c>
      <c r="U188" s="5">
        <v>4</v>
      </c>
      <c r="X188" s="66"/>
      <c r="Y188" s="66"/>
      <c r="Z188" s="66"/>
      <c r="AA188" s="70"/>
    </row>
    <row r="189" s="4" customFormat="1" ht="36" hidden="1" customHeight="1" spans="1:27">
      <c r="A189" s="37" t="s">
        <v>190</v>
      </c>
      <c r="B189" s="37"/>
      <c r="C189" s="37"/>
      <c r="D189" s="37"/>
      <c r="E189" s="26">
        <v>1</v>
      </c>
      <c r="F189" s="26"/>
      <c r="G189" s="27"/>
      <c r="H189" s="29">
        <f t="shared" ref="H189:L189" si="42">SUM(H190)</f>
        <v>2500</v>
      </c>
      <c r="I189" s="29">
        <f t="shared" si="42"/>
        <v>2500</v>
      </c>
      <c r="J189" s="29">
        <f t="shared" si="42"/>
        <v>0</v>
      </c>
      <c r="K189" s="29">
        <f t="shared" si="42"/>
        <v>0</v>
      </c>
      <c r="L189" s="29">
        <f t="shared" si="42"/>
        <v>250</v>
      </c>
      <c r="M189" s="26"/>
      <c r="N189" s="57"/>
      <c r="O189" s="26"/>
      <c r="P189" s="26"/>
      <c r="X189" s="65"/>
      <c r="Y189" s="65"/>
      <c r="Z189" s="65"/>
      <c r="AA189" s="69"/>
    </row>
    <row r="190" s="5" customFormat="1" ht="302" hidden="1" customHeight="1" spans="1:27">
      <c r="A190" s="30">
        <v>1</v>
      </c>
      <c r="B190" s="30" t="s">
        <v>609</v>
      </c>
      <c r="C190" s="30" t="s">
        <v>710</v>
      </c>
      <c r="D190" s="30" t="s">
        <v>711</v>
      </c>
      <c r="E190" s="31" t="s">
        <v>712</v>
      </c>
      <c r="F190" s="30" t="s">
        <v>34</v>
      </c>
      <c r="G190" s="32" t="s">
        <v>620</v>
      </c>
      <c r="H190" s="33">
        <f t="shared" ref="H190:H194" si="43">I190+J190+K190</f>
        <v>2500</v>
      </c>
      <c r="I190" s="33">
        <v>2500</v>
      </c>
      <c r="J190" s="33"/>
      <c r="K190" s="58"/>
      <c r="L190" s="58">
        <v>250</v>
      </c>
      <c r="M190" s="30" t="s">
        <v>134</v>
      </c>
      <c r="N190" s="31" t="s">
        <v>713</v>
      </c>
      <c r="O190" s="30" t="s">
        <v>616</v>
      </c>
      <c r="P190" s="30"/>
      <c r="Q190" s="5">
        <v>1</v>
      </c>
      <c r="T190" s="5">
        <v>4</v>
      </c>
      <c r="X190" s="66"/>
      <c r="Y190" s="66"/>
      <c r="Z190" s="66"/>
      <c r="AA190" s="70"/>
    </row>
    <row r="191" s="4" customFormat="1" ht="36" hidden="1" customHeight="1" spans="1:27">
      <c r="A191" s="26" t="s">
        <v>209</v>
      </c>
      <c r="B191" s="26"/>
      <c r="C191" s="26"/>
      <c r="D191" s="26"/>
      <c r="E191" s="26">
        <v>1</v>
      </c>
      <c r="F191" s="26"/>
      <c r="G191" s="27"/>
      <c r="H191" s="29">
        <f t="shared" ref="H191:L191" si="44">SUM(H192)</f>
        <v>301.76</v>
      </c>
      <c r="I191" s="29">
        <f t="shared" si="44"/>
        <v>301.76</v>
      </c>
      <c r="J191" s="29">
        <f t="shared" si="44"/>
        <v>0</v>
      </c>
      <c r="K191" s="29">
        <f t="shared" si="44"/>
        <v>0</v>
      </c>
      <c r="L191" s="29">
        <f t="shared" si="44"/>
        <v>0</v>
      </c>
      <c r="M191" s="26"/>
      <c r="N191" s="57"/>
      <c r="O191" s="26"/>
      <c r="P191" s="26"/>
      <c r="X191" s="65"/>
      <c r="Y191" s="65"/>
      <c r="Z191" s="65"/>
      <c r="AA191" s="69"/>
    </row>
    <row r="192" s="5" customFormat="1" ht="82" hidden="1" customHeight="1" spans="1:27">
      <c r="A192" s="41">
        <v>1</v>
      </c>
      <c r="B192" s="41" t="s">
        <v>609</v>
      </c>
      <c r="C192" s="42" t="s">
        <v>714</v>
      </c>
      <c r="D192" s="41" t="s">
        <v>609</v>
      </c>
      <c r="E192" s="43" t="s">
        <v>715</v>
      </c>
      <c r="F192" s="41" t="s">
        <v>34</v>
      </c>
      <c r="G192" s="41" t="s">
        <v>620</v>
      </c>
      <c r="H192" s="44">
        <f t="shared" si="43"/>
        <v>301.76</v>
      </c>
      <c r="I192" s="44">
        <v>301.76</v>
      </c>
      <c r="J192" s="44"/>
      <c r="K192" s="44"/>
      <c r="L192" s="44">
        <v>0</v>
      </c>
      <c r="M192" s="41" t="s">
        <v>134</v>
      </c>
      <c r="N192" s="43" t="s">
        <v>607</v>
      </c>
      <c r="O192" s="41" t="s">
        <v>412</v>
      </c>
      <c r="P192" s="41"/>
      <c r="Q192" s="5">
        <v>1</v>
      </c>
      <c r="X192" s="66"/>
      <c r="Y192" s="66"/>
      <c r="Z192" s="66"/>
      <c r="AA192" s="70"/>
    </row>
    <row r="193" s="4" customFormat="1" ht="36" hidden="1" customHeight="1" spans="1:27">
      <c r="A193" s="26" t="s">
        <v>213</v>
      </c>
      <c r="B193" s="26"/>
      <c r="C193" s="26"/>
      <c r="D193" s="26"/>
      <c r="E193" s="26">
        <v>1</v>
      </c>
      <c r="F193" s="26"/>
      <c r="G193" s="27"/>
      <c r="H193" s="29">
        <f t="shared" ref="H193:L193" si="45">SUM(H194)</f>
        <v>60</v>
      </c>
      <c r="I193" s="29">
        <f t="shared" si="45"/>
        <v>60</v>
      </c>
      <c r="J193" s="29">
        <f t="shared" si="45"/>
        <v>0</v>
      </c>
      <c r="K193" s="29">
        <f t="shared" si="45"/>
        <v>0</v>
      </c>
      <c r="L193" s="29">
        <f t="shared" si="45"/>
        <v>60</v>
      </c>
      <c r="M193" s="26"/>
      <c r="N193" s="57"/>
      <c r="O193" s="26"/>
      <c r="P193" s="26"/>
      <c r="X193" s="65"/>
      <c r="Y193" s="65"/>
      <c r="Z193" s="65"/>
      <c r="AA193" s="69"/>
    </row>
    <row r="194" s="5" customFormat="1" ht="129" hidden="1" customHeight="1" spans="1:27">
      <c r="A194" s="45">
        <v>1</v>
      </c>
      <c r="B194" s="45" t="s">
        <v>609</v>
      </c>
      <c r="C194" s="45" t="s">
        <v>214</v>
      </c>
      <c r="D194" s="45" t="s">
        <v>609</v>
      </c>
      <c r="E194" s="46" t="s">
        <v>716</v>
      </c>
      <c r="F194" s="45" t="s">
        <v>34</v>
      </c>
      <c r="G194" s="45" t="s">
        <v>620</v>
      </c>
      <c r="H194" s="47">
        <f t="shared" si="43"/>
        <v>60</v>
      </c>
      <c r="I194" s="47">
        <v>60</v>
      </c>
      <c r="J194" s="47"/>
      <c r="K194" s="47"/>
      <c r="L194" s="47">
        <v>60</v>
      </c>
      <c r="M194" s="45" t="s">
        <v>134</v>
      </c>
      <c r="N194" s="46" t="s">
        <v>717</v>
      </c>
      <c r="O194" s="45" t="s">
        <v>412</v>
      </c>
      <c r="P194" s="45"/>
      <c r="Q194" s="5">
        <v>1</v>
      </c>
      <c r="X194" s="66"/>
      <c r="Y194" s="66"/>
      <c r="Z194" s="66"/>
      <c r="AA194" s="70"/>
    </row>
    <row r="195" s="4" customFormat="1" ht="36" hidden="1" customHeight="1" spans="1:27">
      <c r="A195" s="26" t="s">
        <v>217</v>
      </c>
      <c r="B195" s="26"/>
      <c r="C195" s="26"/>
      <c r="D195" s="26"/>
      <c r="E195" s="26">
        <v>1</v>
      </c>
      <c r="F195" s="26"/>
      <c r="G195" s="27"/>
      <c r="H195" s="29">
        <f t="shared" ref="H195:L195" si="46">SUM(H196)</f>
        <v>5</v>
      </c>
      <c r="I195" s="29">
        <f t="shared" si="46"/>
        <v>5</v>
      </c>
      <c r="J195" s="29">
        <f t="shared" si="46"/>
        <v>0</v>
      </c>
      <c r="K195" s="29">
        <f t="shared" si="46"/>
        <v>0</v>
      </c>
      <c r="L195" s="29">
        <f t="shared" si="46"/>
        <v>5</v>
      </c>
      <c r="M195" s="26"/>
      <c r="N195" s="57"/>
      <c r="O195" s="26"/>
      <c r="P195" s="26"/>
      <c r="X195" s="65"/>
      <c r="Y195" s="65"/>
      <c r="Z195" s="65"/>
      <c r="AA195" s="69"/>
    </row>
    <row r="196" s="5" customFormat="1" ht="102" hidden="1" customHeight="1" spans="1:27">
      <c r="A196" s="48">
        <v>1</v>
      </c>
      <c r="B196" s="48" t="s">
        <v>609</v>
      </c>
      <c r="C196" s="48" t="s">
        <v>218</v>
      </c>
      <c r="D196" s="48" t="s">
        <v>609</v>
      </c>
      <c r="E196" s="49" t="s">
        <v>718</v>
      </c>
      <c r="F196" s="48" t="s">
        <v>34</v>
      </c>
      <c r="G196" s="48" t="s">
        <v>620</v>
      </c>
      <c r="H196" s="50">
        <f t="shared" ref="H196:H209" si="47">I196+J196+K196</f>
        <v>5</v>
      </c>
      <c r="I196" s="50">
        <v>5</v>
      </c>
      <c r="J196" s="50"/>
      <c r="K196" s="50"/>
      <c r="L196" s="50">
        <v>5</v>
      </c>
      <c r="M196" s="48" t="s">
        <v>134</v>
      </c>
      <c r="N196" s="49" t="s">
        <v>719</v>
      </c>
      <c r="O196" s="48" t="s">
        <v>412</v>
      </c>
      <c r="P196" s="48"/>
      <c r="Q196" s="5">
        <v>1</v>
      </c>
      <c r="X196" s="66"/>
      <c r="Y196" s="66"/>
      <c r="Z196" s="66"/>
      <c r="AA196" s="70"/>
    </row>
    <row r="197" s="4" customFormat="1" ht="36" customHeight="1" spans="1:27">
      <c r="A197" s="28" t="s">
        <v>720</v>
      </c>
      <c r="B197" s="28"/>
      <c r="C197" s="28"/>
      <c r="D197" s="28"/>
      <c r="E197" s="26">
        <f t="shared" ref="E197:L197" si="48">E198+E210+E220+E236+E239+E241</f>
        <v>39</v>
      </c>
      <c r="F197" s="26"/>
      <c r="G197" s="27"/>
      <c r="H197" s="26">
        <f t="shared" si="48"/>
        <v>33902.2</v>
      </c>
      <c r="I197" s="26">
        <f t="shared" si="48"/>
        <v>33902.2</v>
      </c>
      <c r="J197" s="26">
        <f t="shared" si="48"/>
        <v>0</v>
      </c>
      <c r="K197" s="26">
        <f t="shared" si="48"/>
        <v>0</v>
      </c>
      <c r="L197" s="26">
        <f t="shared" si="48"/>
        <v>1247.32</v>
      </c>
      <c r="M197" s="26"/>
      <c r="N197" s="57"/>
      <c r="O197" s="26"/>
      <c r="P197" s="26"/>
      <c r="X197" s="65"/>
      <c r="Y197" s="65"/>
      <c r="Z197" s="65"/>
      <c r="AA197" s="69"/>
    </row>
    <row r="198" s="4" customFormat="1" ht="36" customHeight="1" spans="1:27">
      <c r="A198" s="26" t="s">
        <v>29</v>
      </c>
      <c r="B198" s="26"/>
      <c r="C198" s="26"/>
      <c r="D198" s="26"/>
      <c r="E198" s="26">
        <v>11</v>
      </c>
      <c r="F198" s="26"/>
      <c r="G198" s="27"/>
      <c r="H198" s="29">
        <f t="shared" ref="H198:L198" si="49">SUM(H199:H209)</f>
        <v>9881</v>
      </c>
      <c r="I198" s="29">
        <f t="shared" si="49"/>
        <v>9881</v>
      </c>
      <c r="J198" s="29">
        <f t="shared" si="49"/>
        <v>0</v>
      </c>
      <c r="K198" s="29">
        <f t="shared" si="49"/>
        <v>0</v>
      </c>
      <c r="L198" s="29">
        <f t="shared" si="49"/>
        <v>466.8</v>
      </c>
      <c r="M198" s="26"/>
      <c r="N198" s="57"/>
      <c r="O198" s="26"/>
      <c r="P198" s="26"/>
      <c r="X198" s="65"/>
      <c r="Y198" s="65"/>
      <c r="Z198" s="65"/>
      <c r="AA198" s="69"/>
    </row>
    <row r="199" s="5" customFormat="1" ht="187" customHeight="1" spans="1:27">
      <c r="A199" s="30">
        <v>1</v>
      </c>
      <c r="B199" s="30" t="s">
        <v>721</v>
      </c>
      <c r="C199" s="30" t="s">
        <v>722</v>
      </c>
      <c r="D199" s="30" t="s">
        <v>723</v>
      </c>
      <c r="E199" s="31" t="s">
        <v>724</v>
      </c>
      <c r="F199" s="30" t="s">
        <v>34</v>
      </c>
      <c r="G199" s="32" t="s">
        <v>725</v>
      </c>
      <c r="H199" s="33">
        <f t="shared" si="47"/>
        <v>2141</v>
      </c>
      <c r="I199" s="33">
        <v>2141</v>
      </c>
      <c r="J199" s="33">
        <v>0</v>
      </c>
      <c r="K199" s="58">
        <v>0</v>
      </c>
      <c r="L199" s="58">
        <v>300</v>
      </c>
      <c r="M199" s="30" t="s">
        <v>726</v>
      </c>
      <c r="N199" s="31" t="s">
        <v>727</v>
      </c>
      <c r="O199" s="30" t="s">
        <v>412</v>
      </c>
      <c r="P199" s="30"/>
      <c r="Q199" s="5">
        <v>1</v>
      </c>
      <c r="R199" s="5">
        <v>3</v>
      </c>
      <c r="X199" s="66"/>
      <c r="Y199" s="66"/>
      <c r="Z199" s="66"/>
      <c r="AA199" s="70"/>
    </row>
    <row r="200" s="5" customFormat="1" ht="270" customHeight="1" spans="1:27">
      <c r="A200" s="30">
        <v>2</v>
      </c>
      <c r="B200" s="30" t="s">
        <v>721</v>
      </c>
      <c r="C200" s="30" t="s">
        <v>728</v>
      </c>
      <c r="D200" s="30" t="s">
        <v>729</v>
      </c>
      <c r="E200" s="31" t="s">
        <v>730</v>
      </c>
      <c r="F200" s="30" t="s">
        <v>34</v>
      </c>
      <c r="G200" s="32" t="s">
        <v>725</v>
      </c>
      <c r="H200" s="33">
        <f t="shared" si="47"/>
        <v>380</v>
      </c>
      <c r="I200" s="33">
        <v>380</v>
      </c>
      <c r="J200" s="33">
        <v>0</v>
      </c>
      <c r="K200" s="58">
        <v>0</v>
      </c>
      <c r="L200" s="58">
        <v>7.6</v>
      </c>
      <c r="M200" s="30" t="s">
        <v>726</v>
      </c>
      <c r="N200" s="31" t="s">
        <v>731</v>
      </c>
      <c r="O200" s="30" t="s">
        <v>412</v>
      </c>
      <c r="P200" s="30"/>
      <c r="Q200" s="5">
        <v>1</v>
      </c>
      <c r="R200" s="5">
        <v>3</v>
      </c>
      <c r="X200" s="66"/>
      <c r="Y200" s="66"/>
      <c r="Z200" s="66"/>
      <c r="AA200" s="70"/>
    </row>
    <row r="201" s="5" customFormat="1" ht="281" customHeight="1" spans="1:27">
      <c r="A201" s="30">
        <v>3</v>
      </c>
      <c r="B201" s="30" t="s">
        <v>721</v>
      </c>
      <c r="C201" s="30" t="s">
        <v>732</v>
      </c>
      <c r="D201" s="30" t="s">
        <v>733</v>
      </c>
      <c r="E201" s="31" t="s">
        <v>734</v>
      </c>
      <c r="F201" s="30" t="s">
        <v>34</v>
      </c>
      <c r="G201" s="32" t="s">
        <v>725</v>
      </c>
      <c r="H201" s="33">
        <f t="shared" si="47"/>
        <v>800</v>
      </c>
      <c r="I201" s="33">
        <v>800</v>
      </c>
      <c r="J201" s="33">
        <v>0</v>
      </c>
      <c r="K201" s="58">
        <v>0</v>
      </c>
      <c r="L201" s="58">
        <v>16</v>
      </c>
      <c r="M201" s="30" t="s">
        <v>726</v>
      </c>
      <c r="N201" s="31" t="s">
        <v>735</v>
      </c>
      <c r="O201" s="30" t="s">
        <v>412</v>
      </c>
      <c r="P201" s="30"/>
      <c r="Q201" s="5">
        <v>1</v>
      </c>
      <c r="R201" s="5">
        <v>6</v>
      </c>
      <c r="X201" s="66"/>
      <c r="Y201" s="66"/>
      <c r="Z201" s="66"/>
      <c r="AA201" s="70"/>
    </row>
    <row r="202" s="5" customFormat="1" ht="191" customHeight="1" spans="1:27">
      <c r="A202" s="30">
        <v>4</v>
      </c>
      <c r="B202" s="30" t="s">
        <v>721</v>
      </c>
      <c r="C202" s="30" t="s">
        <v>736</v>
      </c>
      <c r="D202" s="30" t="s">
        <v>737</v>
      </c>
      <c r="E202" s="31" t="s">
        <v>738</v>
      </c>
      <c r="F202" s="30" t="s">
        <v>34</v>
      </c>
      <c r="G202" s="32" t="s">
        <v>739</v>
      </c>
      <c r="H202" s="33">
        <f t="shared" si="47"/>
        <v>1000</v>
      </c>
      <c r="I202" s="33">
        <v>1000</v>
      </c>
      <c r="J202" s="33"/>
      <c r="K202" s="58"/>
      <c r="L202" s="58">
        <v>20</v>
      </c>
      <c r="M202" s="30" t="s">
        <v>726</v>
      </c>
      <c r="N202" s="31" t="s">
        <v>740</v>
      </c>
      <c r="O202" s="30" t="s">
        <v>412</v>
      </c>
      <c r="P202" s="30"/>
      <c r="Q202" s="5">
        <v>1</v>
      </c>
      <c r="R202" s="5">
        <v>6</v>
      </c>
      <c r="X202" s="66"/>
      <c r="Y202" s="66"/>
      <c r="Z202" s="66"/>
      <c r="AA202" s="70"/>
    </row>
    <row r="203" s="5" customFormat="1" ht="172" customHeight="1" spans="1:27">
      <c r="A203" s="30">
        <v>5</v>
      </c>
      <c r="B203" s="30" t="s">
        <v>721</v>
      </c>
      <c r="C203" s="30" t="s">
        <v>741</v>
      </c>
      <c r="D203" s="30" t="s">
        <v>742</v>
      </c>
      <c r="E203" s="31" t="s">
        <v>743</v>
      </c>
      <c r="F203" s="30" t="s">
        <v>34</v>
      </c>
      <c r="G203" s="32" t="s">
        <v>744</v>
      </c>
      <c r="H203" s="33">
        <f t="shared" si="47"/>
        <v>470</v>
      </c>
      <c r="I203" s="33">
        <v>470</v>
      </c>
      <c r="J203" s="33">
        <v>0</v>
      </c>
      <c r="K203" s="58">
        <v>0</v>
      </c>
      <c r="L203" s="58">
        <v>9.4</v>
      </c>
      <c r="M203" s="30" t="s">
        <v>745</v>
      </c>
      <c r="N203" s="31" t="s">
        <v>746</v>
      </c>
      <c r="O203" s="30" t="s">
        <v>747</v>
      </c>
      <c r="P203" s="30"/>
      <c r="Q203" s="5">
        <v>1</v>
      </c>
      <c r="R203" s="5">
        <v>5</v>
      </c>
      <c r="X203" s="66"/>
      <c r="Y203" s="66"/>
      <c r="Z203" s="66"/>
      <c r="AA203" s="70"/>
    </row>
    <row r="204" s="5" customFormat="1" ht="208" customHeight="1" spans="1:27">
      <c r="A204" s="30">
        <v>6</v>
      </c>
      <c r="B204" s="30" t="s">
        <v>721</v>
      </c>
      <c r="C204" s="30" t="s">
        <v>748</v>
      </c>
      <c r="D204" s="30" t="s">
        <v>721</v>
      </c>
      <c r="E204" s="31" t="s">
        <v>749</v>
      </c>
      <c r="F204" s="30" t="s">
        <v>34</v>
      </c>
      <c r="G204" s="32" t="s">
        <v>750</v>
      </c>
      <c r="H204" s="33">
        <f t="shared" si="47"/>
        <v>440</v>
      </c>
      <c r="I204" s="33">
        <v>440</v>
      </c>
      <c r="J204" s="33">
        <v>0</v>
      </c>
      <c r="K204" s="58">
        <v>0</v>
      </c>
      <c r="L204" s="58">
        <v>8.8</v>
      </c>
      <c r="M204" s="30" t="s">
        <v>745</v>
      </c>
      <c r="N204" s="31" t="s">
        <v>751</v>
      </c>
      <c r="O204" s="30" t="s">
        <v>752</v>
      </c>
      <c r="P204" s="30"/>
      <c r="Q204" s="5">
        <v>1</v>
      </c>
      <c r="R204" s="5">
        <v>1</v>
      </c>
      <c r="X204" s="66"/>
      <c r="Y204" s="66"/>
      <c r="Z204" s="66"/>
      <c r="AA204" s="70"/>
    </row>
    <row r="205" s="5" customFormat="1" ht="285" customHeight="1" spans="1:27">
      <c r="A205" s="30">
        <v>7</v>
      </c>
      <c r="B205" s="30" t="s">
        <v>721</v>
      </c>
      <c r="C205" s="30" t="s">
        <v>753</v>
      </c>
      <c r="D205" s="30" t="s">
        <v>754</v>
      </c>
      <c r="E205" s="31" t="s">
        <v>755</v>
      </c>
      <c r="F205" s="30" t="s">
        <v>34</v>
      </c>
      <c r="G205" s="32" t="s">
        <v>725</v>
      </c>
      <c r="H205" s="33">
        <f t="shared" si="47"/>
        <v>300</v>
      </c>
      <c r="I205" s="33">
        <v>300</v>
      </c>
      <c r="J205" s="33">
        <v>0</v>
      </c>
      <c r="K205" s="58">
        <v>0</v>
      </c>
      <c r="L205" s="58">
        <v>35</v>
      </c>
      <c r="M205" s="30" t="s">
        <v>726</v>
      </c>
      <c r="N205" s="31" t="s">
        <v>756</v>
      </c>
      <c r="O205" s="30" t="s">
        <v>412</v>
      </c>
      <c r="P205" s="30"/>
      <c r="Q205" s="5">
        <v>1</v>
      </c>
      <c r="R205" s="5">
        <v>1</v>
      </c>
      <c r="X205" s="66"/>
      <c r="Y205" s="66"/>
      <c r="Z205" s="66"/>
      <c r="AA205" s="70"/>
    </row>
    <row r="206" s="5" customFormat="1" ht="164" customHeight="1" spans="1:27">
      <c r="A206" s="30">
        <v>8</v>
      </c>
      <c r="B206" s="30" t="s">
        <v>721</v>
      </c>
      <c r="C206" s="30" t="s">
        <v>757</v>
      </c>
      <c r="D206" s="30" t="s">
        <v>729</v>
      </c>
      <c r="E206" s="31" t="s">
        <v>758</v>
      </c>
      <c r="F206" s="30" t="s">
        <v>34</v>
      </c>
      <c r="G206" s="32" t="s">
        <v>725</v>
      </c>
      <c r="H206" s="33">
        <f t="shared" si="47"/>
        <v>2000</v>
      </c>
      <c r="I206" s="33">
        <v>2000</v>
      </c>
      <c r="J206" s="33">
        <v>0</v>
      </c>
      <c r="K206" s="58">
        <v>0</v>
      </c>
      <c r="L206" s="58">
        <v>20</v>
      </c>
      <c r="M206" s="30" t="s">
        <v>726</v>
      </c>
      <c r="N206" s="31" t="s">
        <v>759</v>
      </c>
      <c r="O206" s="30" t="s">
        <v>412</v>
      </c>
      <c r="P206" s="30"/>
      <c r="Q206" s="5">
        <v>1</v>
      </c>
      <c r="R206" s="5">
        <v>2</v>
      </c>
      <c r="X206" s="66"/>
      <c r="Y206" s="66"/>
      <c r="Z206" s="66"/>
      <c r="AA206" s="70"/>
    </row>
    <row r="207" s="5" customFormat="1" ht="258" customHeight="1" spans="1:27">
      <c r="A207" s="30">
        <v>9</v>
      </c>
      <c r="B207" s="30" t="s">
        <v>721</v>
      </c>
      <c r="C207" s="30" t="s">
        <v>760</v>
      </c>
      <c r="D207" s="30" t="s">
        <v>761</v>
      </c>
      <c r="E207" s="31" t="s">
        <v>762</v>
      </c>
      <c r="F207" s="30" t="s">
        <v>34</v>
      </c>
      <c r="G207" s="32" t="s">
        <v>763</v>
      </c>
      <c r="H207" s="33">
        <f t="shared" si="47"/>
        <v>800</v>
      </c>
      <c r="I207" s="33">
        <v>800</v>
      </c>
      <c r="J207" s="33">
        <v>0</v>
      </c>
      <c r="K207" s="58">
        <v>0</v>
      </c>
      <c r="L207" s="58">
        <v>20</v>
      </c>
      <c r="M207" s="30" t="s">
        <v>726</v>
      </c>
      <c r="N207" s="31" t="s">
        <v>764</v>
      </c>
      <c r="O207" s="30" t="s">
        <v>412</v>
      </c>
      <c r="P207" s="30"/>
      <c r="Q207" s="5">
        <v>1</v>
      </c>
      <c r="R207" s="5">
        <v>5</v>
      </c>
      <c r="X207" s="66"/>
      <c r="Y207" s="66"/>
      <c r="Z207" s="66"/>
      <c r="AA207" s="70"/>
    </row>
    <row r="208" s="5" customFormat="1" ht="247" customHeight="1" spans="1:27">
      <c r="A208" s="30">
        <v>10</v>
      </c>
      <c r="B208" s="30" t="s">
        <v>721</v>
      </c>
      <c r="C208" s="30" t="s">
        <v>765</v>
      </c>
      <c r="D208" s="30" t="s">
        <v>766</v>
      </c>
      <c r="E208" s="31" t="s">
        <v>767</v>
      </c>
      <c r="F208" s="30" t="s">
        <v>34</v>
      </c>
      <c r="G208" s="32" t="s">
        <v>768</v>
      </c>
      <c r="H208" s="33">
        <f t="shared" si="47"/>
        <v>550</v>
      </c>
      <c r="I208" s="33">
        <v>550</v>
      </c>
      <c r="J208" s="33">
        <v>0</v>
      </c>
      <c r="K208" s="58">
        <v>0</v>
      </c>
      <c r="L208" s="58">
        <v>10</v>
      </c>
      <c r="M208" s="30" t="s">
        <v>745</v>
      </c>
      <c r="N208" s="31" t="s">
        <v>769</v>
      </c>
      <c r="O208" s="30" t="s">
        <v>412</v>
      </c>
      <c r="P208" s="30"/>
      <c r="Q208" s="5">
        <v>1</v>
      </c>
      <c r="R208" s="5">
        <v>5</v>
      </c>
      <c r="X208" s="66"/>
      <c r="Y208" s="66"/>
      <c r="Z208" s="66"/>
      <c r="AA208" s="70"/>
    </row>
    <row r="209" s="5" customFormat="1" ht="225" customHeight="1" spans="1:27">
      <c r="A209" s="30">
        <v>11</v>
      </c>
      <c r="B209" s="30" t="s">
        <v>721</v>
      </c>
      <c r="C209" s="30" t="s">
        <v>770</v>
      </c>
      <c r="D209" s="30" t="s">
        <v>771</v>
      </c>
      <c r="E209" s="31" t="s">
        <v>772</v>
      </c>
      <c r="F209" s="30" t="s">
        <v>34</v>
      </c>
      <c r="G209" s="32" t="s">
        <v>773</v>
      </c>
      <c r="H209" s="33">
        <f t="shared" si="47"/>
        <v>1000</v>
      </c>
      <c r="I209" s="33">
        <v>1000</v>
      </c>
      <c r="J209" s="33">
        <v>0</v>
      </c>
      <c r="K209" s="58">
        <v>0</v>
      </c>
      <c r="L209" s="58">
        <v>20</v>
      </c>
      <c r="M209" s="30" t="s">
        <v>726</v>
      </c>
      <c r="N209" s="31" t="s">
        <v>774</v>
      </c>
      <c r="O209" s="30" t="s">
        <v>412</v>
      </c>
      <c r="P209" s="30"/>
      <c r="Q209" s="5">
        <v>1</v>
      </c>
      <c r="R209" s="5">
        <v>5</v>
      </c>
      <c r="X209" s="66"/>
      <c r="Y209" s="66"/>
      <c r="Z209" s="66"/>
      <c r="AA209" s="70"/>
    </row>
    <row r="210" s="4" customFormat="1" ht="36" customHeight="1" spans="1:27">
      <c r="A210" s="37" t="s">
        <v>136</v>
      </c>
      <c r="B210" s="37"/>
      <c r="C210" s="37"/>
      <c r="D210" s="37"/>
      <c r="E210" s="26">
        <v>9</v>
      </c>
      <c r="F210" s="26"/>
      <c r="G210" s="27"/>
      <c r="H210" s="29">
        <f t="shared" ref="H210:L210" si="50">SUM(H211:H219)</f>
        <v>6101.58</v>
      </c>
      <c r="I210" s="29">
        <f t="shared" si="50"/>
        <v>6101.58</v>
      </c>
      <c r="J210" s="29">
        <f t="shared" si="50"/>
        <v>0</v>
      </c>
      <c r="K210" s="29">
        <f t="shared" si="50"/>
        <v>0</v>
      </c>
      <c r="L210" s="29">
        <f t="shared" si="50"/>
        <v>195.05</v>
      </c>
      <c r="M210" s="26"/>
      <c r="N210" s="57"/>
      <c r="O210" s="26"/>
      <c r="P210" s="26"/>
      <c r="X210" s="65"/>
      <c r="Y210" s="65"/>
      <c r="Z210" s="65"/>
      <c r="AA210" s="69"/>
    </row>
    <row r="211" s="5" customFormat="1" ht="156" customHeight="1" spans="1:27">
      <c r="A211" s="30">
        <v>1</v>
      </c>
      <c r="B211" s="30" t="s">
        <v>721</v>
      </c>
      <c r="C211" s="30" t="s">
        <v>775</v>
      </c>
      <c r="D211" s="30" t="s">
        <v>776</v>
      </c>
      <c r="E211" s="31" t="s">
        <v>777</v>
      </c>
      <c r="F211" s="30" t="s">
        <v>34</v>
      </c>
      <c r="G211" s="32" t="s">
        <v>778</v>
      </c>
      <c r="H211" s="33">
        <f t="shared" ref="H211:H219" si="51">I211+J211+K211</f>
        <v>299</v>
      </c>
      <c r="I211" s="33">
        <v>299</v>
      </c>
      <c r="J211" s="33">
        <v>0</v>
      </c>
      <c r="K211" s="58">
        <v>0</v>
      </c>
      <c r="L211" s="58">
        <v>79</v>
      </c>
      <c r="M211" s="30" t="s">
        <v>134</v>
      </c>
      <c r="N211" s="31" t="s">
        <v>779</v>
      </c>
      <c r="O211" s="30" t="s">
        <v>412</v>
      </c>
      <c r="P211" s="30" t="s">
        <v>275</v>
      </c>
      <c r="Q211" s="5">
        <v>1</v>
      </c>
      <c r="S211" s="5">
        <v>1</v>
      </c>
      <c r="X211" s="66"/>
      <c r="Y211" s="66"/>
      <c r="Z211" s="66"/>
      <c r="AA211" s="70"/>
    </row>
    <row r="212" s="5" customFormat="1" ht="368" customHeight="1" spans="1:27">
      <c r="A212" s="30">
        <v>2</v>
      </c>
      <c r="B212" s="30" t="s">
        <v>721</v>
      </c>
      <c r="C212" s="30" t="s">
        <v>780</v>
      </c>
      <c r="D212" s="30" t="s">
        <v>781</v>
      </c>
      <c r="E212" s="31" t="s">
        <v>782</v>
      </c>
      <c r="F212" s="30" t="s">
        <v>34</v>
      </c>
      <c r="G212" s="32" t="s">
        <v>725</v>
      </c>
      <c r="H212" s="33">
        <f t="shared" si="51"/>
        <v>1500</v>
      </c>
      <c r="I212" s="33">
        <v>1500</v>
      </c>
      <c r="J212" s="33">
        <v>0</v>
      </c>
      <c r="K212" s="58">
        <v>0</v>
      </c>
      <c r="L212" s="58">
        <v>30</v>
      </c>
      <c r="M212" s="30" t="s">
        <v>134</v>
      </c>
      <c r="N212" s="31" t="s">
        <v>783</v>
      </c>
      <c r="O212" s="30" t="s">
        <v>412</v>
      </c>
      <c r="P212" s="30"/>
      <c r="Q212" s="5">
        <v>1</v>
      </c>
      <c r="S212" s="5">
        <v>1</v>
      </c>
      <c r="X212" s="66"/>
      <c r="Y212" s="66"/>
      <c r="Z212" s="66"/>
      <c r="AA212" s="70"/>
    </row>
    <row r="213" s="5" customFormat="1" ht="351" customHeight="1" spans="1:27">
      <c r="A213" s="30">
        <v>3</v>
      </c>
      <c r="B213" s="30" t="s">
        <v>721</v>
      </c>
      <c r="C213" s="30" t="s">
        <v>784</v>
      </c>
      <c r="D213" s="30" t="s">
        <v>785</v>
      </c>
      <c r="E213" s="31" t="s">
        <v>786</v>
      </c>
      <c r="F213" s="30" t="s">
        <v>34</v>
      </c>
      <c r="G213" s="32" t="s">
        <v>725</v>
      </c>
      <c r="H213" s="33">
        <f t="shared" si="51"/>
        <v>800</v>
      </c>
      <c r="I213" s="33">
        <v>800</v>
      </c>
      <c r="J213" s="33">
        <v>0</v>
      </c>
      <c r="K213" s="58">
        <v>0</v>
      </c>
      <c r="L213" s="58">
        <v>16</v>
      </c>
      <c r="M213" s="30" t="s">
        <v>134</v>
      </c>
      <c r="N213" s="31" t="s">
        <v>787</v>
      </c>
      <c r="O213" s="30" t="s">
        <v>412</v>
      </c>
      <c r="P213" s="30"/>
      <c r="Q213" s="5">
        <v>1</v>
      </c>
      <c r="S213" s="5">
        <v>1</v>
      </c>
      <c r="X213" s="66"/>
      <c r="Y213" s="66"/>
      <c r="Z213" s="66"/>
      <c r="AA213" s="70"/>
    </row>
    <row r="214" s="5" customFormat="1" ht="175" customHeight="1" spans="1:27">
      <c r="A214" s="30">
        <v>4</v>
      </c>
      <c r="B214" s="30" t="s">
        <v>721</v>
      </c>
      <c r="C214" s="30" t="s">
        <v>788</v>
      </c>
      <c r="D214" s="30" t="s">
        <v>789</v>
      </c>
      <c r="E214" s="31" t="s">
        <v>790</v>
      </c>
      <c r="F214" s="30" t="s">
        <v>34</v>
      </c>
      <c r="G214" s="32" t="s">
        <v>778</v>
      </c>
      <c r="H214" s="33">
        <f t="shared" si="51"/>
        <v>400</v>
      </c>
      <c r="I214" s="33">
        <v>400</v>
      </c>
      <c r="J214" s="33">
        <v>0</v>
      </c>
      <c r="K214" s="58">
        <v>0</v>
      </c>
      <c r="L214" s="58">
        <v>8</v>
      </c>
      <c r="M214" s="30" t="s">
        <v>134</v>
      </c>
      <c r="N214" s="31" t="s">
        <v>791</v>
      </c>
      <c r="O214" s="30" t="s">
        <v>752</v>
      </c>
      <c r="P214" s="30"/>
      <c r="Q214" s="5">
        <v>1</v>
      </c>
      <c r="S214" s="5">
        <v>3</v>
      </c>
      <c r="X214" s="66"/>
      <c r="Y214" s="66"/>
      <c r="Z214" s="66"/>
      <c r="AA214" s="70"/>
    </row>
    <row r="215" s="5" customFormat="1" ht="208" customHeight="1" spans="1:27">
      <c r="A215" s="30">
        <v>5</v>
      </c>
      <c r="B215" s="30" t="s">
        <v>721</v>
      </c>
      <c r="C215" s="30" t="s">
        <v>792</v>
      </c>
      <c r="D215" s="30" t="s">
        <v>793</v>
      </c>
      <c r="E215" s="31" t="s">
        <v>794</v>
      </c>
      <c r="F215" s="30" t="s">
        <v>34</v>
      </c>
      <c r="G215" s="32" t="s">
        <v>725</v>
      </c>
      <c r="H215" s="33">
        <f t="shared" si="51"/>
        <v>1247.5</v>
      </c>
      <c r="I215" s="33">
        <v>1247.5</v>
      </c>
      <c r="J215" s="33">
        <v>0</v>
      </c>
      <c r="K215" s="58">
        <v>0</v>
      </c>
      <c r="L215" s="58">
        <v>24.95</v>
      </c>
      <c r="M215" s="30" t="s">
        <v>134</v>
      </c>
      <c r="N215" s="31" t="s">
        <v>795</v>
      </c>
      <c r="O215" s="30" t="s">
        <v>412</v>
      </c>
      <c r="P215" s="30"/>
      <c r="Q215" s="5">
        <v>1</v>
      </c>
      <c r="S215" s="5">
        <v>1</v>
      </c>
      <c r="X215" s="66"/>
      <c r="Y215" s="66"/>
      <c r="Z215" s="66"/>
      <c r="AA215" s="70"/>
    </row>
    <row r="216" s="5" customFormat="1" ht="160" customHeight="1" spans="1:27">
      <c r="A216" s="30">
        <v>6</v>
      </c>
      <c r="B216" s="30" t="s">
        <v>721</v>
      </c>
      <c r="C216" s="30" t="s">
        <v>796</v>
      </c>
      <c r="D216" s="30" t="s">
        <v>797</v>
      </c>
      <c r="E216" s="31" t="s">
        <v>798</v>
      </c>
      <c r="F216" s="30" t="s">
        <v>34</v>
      </c>
      <c r="G216" s="32" t="s">
        <v>799</v>
      </c>
      <c r="H216" s="33">
        <f t="shared" si="51"/>
        <v>680</v>
      </c>
      <c r="I216" s="33">
        <v>680</v>
      </c>
      <c r="J216" s="33">
        <v>0</v>
      </c>
      <c r="K216" s="58">
        <v>0</v>
      </c>
      <c r="L216" s="58">
        <v>13.6</v>
      </c>
      <c r="M216" s="30" t="s">
        <v>134</v>
      </c>
      <c r="N216" s="31" t="s">
        <v>800</v>
      </c>
      <c r="O216" s="30" t="s">
        <v>412</v>
      </c>
      <c r="P216" s="30"/>
      <c r="Q216" s="5">
        <v>1</v>
      </c>
      <c r="S216" s="5">
        <v>1</v>
      </c>
      <c r="X216" s="66"/>
      <c r="Y216" s="66"/>
      <c r="Z216" s="66"/>
      <c r="AA216" s="70"/>
    </row>
    <row r="217" s="5" customFormat="1" ht="230" customHeight="1" spans="1:27">
      <c r="A217" s="30">
        <v>7</v>
      </c>
      <c r="B217" s="30" t="s">
        <v>721</v>
      </c>
      <c r="C217" s="30" t="s">
        <v>801</v>
      </c>
      <c r="D217" s="30" t="s">
        <v>802</v>
      </c>
      <c r="E217" s="31" t="s">
        <v>803</v>
      </c>
      <c r="F217" s="30" t="s">
        <v>34</v>
      </c>
      <c r="G217" s="32" t="s">
        <v>778</v>
      </c>
      <c r="H217" s="33">
        <f t="shared" si="51"/>
        <v>120</v>
      </c>
      <c r="I217" s="33">
        <v>120</v>
      </c>
      <c r="J217" s="33">
        <v>0</v>
      </c>
      <c r="K217" s="58">
        <v>0</v>
      </c>
      <c r="L217" s="58">
        <v>2.4</v>
      </c>
      <c r="M217" s="30" t="s">
        <v>134</v>
      </c>
      <c r="N217" s="31" t="s">
        <v>804</v>
      </c>
      <c r="O217" s="30" t="s">
        <v>752</v>
      </c>
      <c r="P217" s="30"/>
      <c r="Q217" s="5">
        <v>1</v>
      </c>
      <c r="S217" s="5">
        <v>3</v>
      </c>
      <c r="X217" s="66"/>
      <c r="Y217" s="66"/>
      <c r="Z217" s="66"/>
      <c r="AA217" s="70"/>
    </row>
    <row r="218" s="5" customFormat="1" ht="239" customHeight="1" spans="1:27">
      <c r="A218" s="30">
        <v>8</v>
      </c>
      <c r="B218" s="30" t="s">
        <v>721</v>
      </c>
      <c r="C218" s="30" t="s">
        <v>805</v>
      </c>
      <c r="D218" s="30" t="s">
        <v>806</v>
      </c>
      <c r="E218" s="31" t="s">
        <v>807</v>
      </c>
      <c r="F218" s="30" t="s">
        <v>34</v>
      </c>
      <c r="G218" s="32" t="s">
        <v>808</v>
      </c>
      <c r="H218" s="33">
        <f t="shared" si="51"/>
        <v>710</v>
      </c>
      <c r="I218" s="33">
        <v>710</v>
      </c>
      <c r="J218" s="33">
        <v>0</v>
      </c>
      <c r="K218" s="58">
        <v>0</v>
      </c>
      <c r="L218" s="58">
        <v>14.2</v>
      </c>
      <c r="M218" s="30"/>
      <c r="N218" s="31" t="s">
        <v>809</v>
      </c>
      <c r="O218" s="30" t="s">
        <v>412</v>
      </c>
      <c r="P218" s="30"/>
      <c r="Q218" s="5">
        <v>1</v>
      </c>
      <c r="S218" s="5">
        <v>3</v>
      </c>
      <c r="X218" s="66"/>
      <c r="Y218" s="66"/>
      <c r="Z218" s="66"/>
      <c r="AA218" s="70"/>
    </row>
    <row r="219" s="5" customFormat="1" ht="163" customHeight="1" spans="1:27">
      <c r="A219" s="30">
        <v>9</v>
      </c>
      <c r="B219" s="30" t="s">
        <v>721</v>
      </c>
      <c r="C219" s="30" t="s">
        <v>810</v>
      </c>
      <c r="D219" s="30" t="s">
        <v>811</v>
      </c>
      <c r="E219" s="31" t="s">
        <v>812</v>
      </c>
      <c r="F219" s="30" t="s">
        <v>34</v>
      </c>
      <c r="G219" s="32" t="s">
        <v>725</v>
      </c>
      <c r="H219" s="33">
        <f t="shared" si="51"/>
        <v>345.08</v>
      </c>
      <c r="I219" s="33">
        <v>345.08</v>
      </c>
      <c r="J219" s="33">
        <v>0</v>
      </c>
      <c r="K219" s="58">
        <v>0</v>
      </c>
      <c r="L219" s="58">
        <v>6.9</v>
      </c>
      <c r="M219" s="30" t="s">
        <v>745</v>
      </c>
      <c r="N219" s="31" t="s">
        <v>813</v>
      </c>
      <c r="O219" s="30" t="s">
        <v>412</v>
      </c>
      <c r="P219" s="30" t="s">
        <v>814</v>
      </c>
      <c r="Q219" s="5">
        <v>1</v>
      </c>
      <c r="S219" s="5">
        <v>1</v>
      </c>
      <c r="X219" s="66"/>
      <c r="Y219" s="66"/>
      <c r="Z219" s="66"/>
      <c r="AA219" s="70"/>
    </row>
    <row r="220" s="4" customFormat="1" ht="36" customHeight="1" spans="1:27">
      <c r="A220" s="37" t="s">
        <v>164</v>
      </c>
      <c r="B220" s="37"/>
      <c r="C220" s="37"/>
      <c r="D220" s="37"/>
      <c r="E220" s="26">
        <v>15</v>
      </c>
      <c r="F220" s="26"/>
      <c r="G220" s="27"/>
      <c r="H220" s="29">
        <f t="shared" ref="H220:L220" si="52">SUM(H221:H235)</f>
        <v>15086.62</v>
      </c>
      <c r="I220" s="29">
        <f t="shared" si="52"/>
        <v>15086.62</v>
      </c>
      <c r="J220" s="29">
        <f t="shared" si="52"/>
        <v>0</v>
      </c>
      <c r="K220" s="29">
        <f t="shared" si="52"/>
        <v>0</v>
      </c>
      <c r="L220" s="29">
        <f t="shared" si="52"/>
        <v>305.47</v>
      </c>
      <c r="M220" s="26"/>
      <c r="N220" s="57"/>
      <c r="O220" s="26"/>
      <c r="P220" s="26"/>
      <c r="X220" s="65"/>
      <c r="Y220" s="65"/>
      <c r="Z220" s="65"/>
      <c r="AA220" s="69"/>
    </row>
    <row r="221" s="5" customFormat="1" ht="141" customHeight="1" spans="1:27">
      <c r="A221" s="30">
        <v>1</v>
      </c>
      <c r="B221" s="30" t="s">
        <v>721</v>
      </c>
      <c r="C221" s="30" t="s">
        <v>815</v>
      </c>
      <c r="D221" s="30" t="s">
        <v>816</v>
      </c>
      <c r="E221" s="31" t="s">
        <v>817</v>
      </c>
      <c r="F221" s="30" t="s">
        <v>34</v>
      </c>
      <c r="G221" s="32" t="s">
        <v>818</v>
      </c>
      <c r="H221" s="33">
        <f t="shared" ref="H221:H235" si="53">I221+J221+K221</f>
        <v>388.62</v>
      </c>
      <c r="I221" s="33">
        <v>388.62</v>
      </c>
      <c r="J221" s="33">
        <v>0</v>
      </c>
      <c r="K221" s="58">
        <v>0</v>
      </c>
      <c r="L221" s="58">
        <v>10</v>
      </c>
      <c r="M221" s="30" t="s">
        <v>134</v>
      </c>
      <c r="N221" s="31" t="s">
        <v>819</v>
      </c>
      <c r="O221" s="30" t="s">
        <v>412</v>
      </c>
      <c r="P221" s="30" t="s">
        <v>820</v>
      </c>
      <c r="Q221" s="5">
        <v>1</v>
      </c>
      <c r="U221" s="5">
        <v>4</v>
      </c>
      <c r="X221" s="66"/>
      <c r="Y221" s="66"/>
      <c r="Z221" s="66"/>
      <c r="AA221" s="70"/>
    </row>
    <row r="222" s="5" customFormat="1" ht="185" customHeight="1" spans="1:27">
      <c r="A222" s="30">
        <v>2</v>
      </c>
      <c r="B222" s="30" t="s">
        <v>721</v>
      </c>
      <c r="C222" s="30" t="s">
        <v>821</v>
      </c>
      <c r="D222" s="30" t="s">
        <v>822</v>
      </c>
      <c r="E222" s="31" t="s">
        <v>823</v>
      </c>
      <c r="F222" s="30" t="s">
        <v>34</v>
      </c>
      <c r="G222" s="32" t="s">
        <v>824</v>
      </c>
      <c r="H222" s="33">
        <f t="shared" si="53"/>
        <v>255</v>
      </c>
      <c r="I222" s="33">
        <v>255</v>
      </c>
      <c r="J222" s="33">
        <v>0</v>
      </c>
      <c r="K222" s="58">
        <v>0</v>
      </c>
      <c r="L222" s="58">
        <v>6</v>
      </c>
      <c r="M222" s="30" t="s">
        <v>134</v>
      </c>
      <c r="N222" s="31" t="s">
        <v>825</v>
      </c>
      <c r="O222" s="30" t="s">
        <v>752</v>
      </c>
      <c r="P222" s="30"/>
      <c r="Q222" s="5">
        <v>1</v>
      </c>
      <c r="U222" s="5">
        <v>4</v>
      </c>
      <c r="X222" s="66"/>
      <c r="Y222" s="66"/>
      <c r="Z222" s="66"/>
      <c r="AA222" s="70"/>
    </row>
    <row r="223" s="5" customFormat="1" ht="157" customHeight="1" spans="1:27">
      <c r="A223" s="30">
        <v>3</v>
      </c>
      <c r="B223" s="30" t="s">
        <v>721</v>
      </c>
      <c r="C223" s="30" t="s">
        <v>826</v>
      </c>
      <c r="D223" s="30" t="s">
        <v>827</v>
      </c>
      <c r="E223" s="31" t="s">
        <v>828</v>
      </c>
      <c r="F223" s="30" t="s">
        <v>34</v>
      </c>
      <c r="G223" s="32" t="s">
        <v>739</v>
      </c>
      <c r="H223" s="33">
        <f t="shared" si="53"/>
        <v>322</v>
      </c>
      <c r="I223" s="33">
        <v>322</v>
      </c>
      <c r="J223" s="33">
        <v>0</v>
      </c>
      <c r="K223" s="58">
        <v>0</v>
      </c>
      <c r="L223" s="58">
        <v>8.05</v>
      </c>
      <c r="M223" s="30" t="s">
        <v>134</v>
      </c>
      <c r="N223" s="31" t="s">
        <v>829</v>
      </c>
      <c r="O223" s="30" t="s">
        <v>412</v>
      </c>
      <c r="P223" s="30"/>
      <c r="Q223" s="5">
        <v>1</v>
      </c>
      <c r="U223" s="5">
        <v>4</v>
      </c>
      <c r="X223" s="66"/>
      <c r="Y223" s="66"/>
      <c r="Z223" s="66"/>
      <c r="AA223" s="70"/>
    </row>
    <row r="224" s="5" customFormat="1" ht="164" customHeight="1" spans="1:27">
      <c r="A224" s="30">
        <v>4</v>
      </c>
      <c r="B224" s="30" t="s">
        <v>721</v>
      </c>
      <c r="C224" s="30" t="s">
        <v>830</v>
      </c>
      <c r="D224" s="30" t="s">
        <v>831</v>
      </c>
      <c r="E224" s="31" t="s">
        <v>832</v>
      </c>
      <c r="F224" s="30" t="s">
        <v>34</v>
      </c>
      <c r="G224" s="32" t="s">
        <v>833</v>
      </c>
      <c r="H224" s="33">
        <f t="shared" si="53"/>
        <v>340</v>
      </c>
      <c r="I224" s="33">
        <v>340</v>
      </c>
      <c r="J224" s="33">
        <v>0</v>
      </c>
      <c r="K224" s="58">
        <v>0</v>
      </c>
      <c r="L224" s="58">
        <v>6.8</v>
      </c>
      <c r="M224" s="30" t="s">
        <v>134</v>
      </c>
      <c r="N224" s="31" t="s">
        <v>834</v>
      </c>
      <c r="O224" s="30" t="s">
        <v>747</v>
      </c>
      <c r="P224" s="30"/>
      <c r="Q224" s="5">
        <v>1</v>
      </c>
      <c r="U224" s="5">
        <v>4</v>
      </c>
      <c r="X224" s="66"/>
      <c r="Y224" s="66"/>
      <c r="Z224" s="66"/>
      <c r="AA224" s="70"/>
    </row>
    <row r="225" s="5" customFormat="1" ht="133" customHeight="1" spans="1:27">
      <c r="A225" s="30">
        <v>5</v>
      </c>
      <c r="B225" s="30" t="s">
        <v>721</v>
      </c>
      <c r="C225" s="30" t="s">
        <v>835</v>
      </c>
      <c r="D225" s="30" t="s">
        <v>836</v>
      </c>
      <c r="E225" s="31" t="s">
        <v>837</v>
      </c>
      <c r="F225" s="30" t="s">
        <v>34</v>
      </c>
      <c r="G225" s="32" t="s">
        <v>799</v>
      </c>
      <c r="H225" s="33">
        <f t="shared" si="53"/>
        <v>550</v>
      </c>
      <c r="I225" s="33">
        <v>550</v>
      </c>
      <c r="J225" s="33">
        <v>0</v>
      </c>
      <c r="K225" s="58">
        <v>0</v>
      </c>
      <c r="L225" s="58">
        <v>10</v>
      </c>
      <c r="M225" s="30" t="s">
        <v>134</v>
      </c>
      <c r="N225" s="31" t="s">
        <v>838</v>
      </c>
      <c r="O225" s="30" t="s">
        <v>412</v>
      </c>
      <c r="P225" s="30"/>
      <c r="Q225" s="5">
        <v>1</v>
      </c>
      <c r="U225" s="5">
        <v>4</v>
      </c>
      <c r="X225" s="66"/>
      <c r="Y225" s="66"/>
      <c r="Z225" s="66"/>
      <c r="AA225" s="70"/>
    </row>
    <row r="226" s="5" customFormat="1" ht="159" customHeight="1" spans="1:27">
      <c r="A226" s="30">
        <v>6</v>
      </c>
      <c r="B226" s="30" t="s">
        <v>721</v>
      </c>
      <c r="C226" s="30" t="s">
        <v>839</v>
      </c>
      <c r="D226" s="30" t="s">
        <v>840</v>
      </c>
      <c r="E226" s="31" t="s">
        <v>841</v>
      </c>
      <c r="F226" s="30" t="s">
        <v>34</v>
      </c>
      <c r="G226" s="32" t="s">
        <v>818</v>
      </c>
      <c r="H226" s="33">
        <f t="shared" si="53"/>
        <v>800</v>
      </c>
      <c r="I226" s="33">
        <v>800</v>
      </c>
      <c r="J226" s="33">
        <v>0</v>
      </c>
      <c r="K226" s="58">
        <v>0</v>
      </c>
      <c r="L226" s="58">
        <v>16</v>
      </c>
      <c r="M226" s="30" t="s">
        <v>134</v>
      </c>
      <c r="N226" s="31" t="s">
        <v>842</v>
      </c>
      <c r="O226" s="30" t="s">
        <v>752</v>
      </c>
      <c r="P226" s="30"/>
      <c r="Q226" s="5">
        <v>1</v>
      </c>
      <c r="U226" s="5">
        <v>4</v>
      </c>
      <c r="X226" s="66"/>
      <c r="Y226" s="66"/>
      <c r="Z226" s="66"/>
      <c r="AA226" s="70"/>
    </row>
    <row r="227" s="5" customFormat="1" ht="208" customHeight="1" spans="1:27">
      <c r="A227" s="30">
        <v>7</v>
      </c>
      <c r="B227" s="30" t="s">
        <v>721</v>
      </c>
      <c r="C227" s="30" t="s">
        <v>843</v>
      </c>
      <c r="D227" s="30" t="s">
        <v>844</v>
      </c>
      <c r="E227" s="31" t="s">
        <v>845</v>
      </c>
      <c r="F227" s="30" t="s">
        <v>34</v>
      </c>
      <c r="G227" s="32" t="s">
        <v>739</v>
      </c>
      <c r="H227" s="33">
        <f t="shared" si="53"/>
        <v>1000</v>
      </c>
      <c r="I227" s="33">
        <v>1000</v>
      </c>
      <c r="J227" s="33">
        <v>0</v>
      </c>
      <c r="K227" s="58">
        <v>0</v>
      </c>
      <c r="L227" s="58">
        <v>20</v>
      </c>
      <c r="M227" s="30" t="s">
        <v>134</v>
      </c>
      <c r="N227" s="31" t="s">
        <v>846</v>
      </c>
      <c r="O227" s="30" t="s">
        <v>412</v>
      </c>
      <c r="P227" s="30"/>
      <c r="Q227" s="5">
        <v>1</v>
      </c>
      <c r="U227" s="5">
        <v>4</v>
      </c>
      <c r="X227" s="66"/>
      <c r="Y227" s="66"/>
      <c r="Z227" s="66"/>
      <c r="AA227" s="70"/>
    </row>
    <row r="228" s="5" customFormat="1" ht="197" customHeight="1" spans="1:27">
      <c r="A228" s="30">
        <v>8</v>
      </c>
      <c r="B228" s="30" t="s">
        <v>721</v>
      </c>
      <c r="C228" s="30" t="s">
        <v>847</v>
      </c>
      <c r="D228" s="30" t="s">
        <v>848</v>
      </c>
      <c r="E228" s="31" t="s">
        <v>849</v>
      </c>
      <c r="F228" s="30" t="s">
        <v>34</v>
      </c>
      <c r="G228" s="32" t="s">
        <v>725</v>
      </c>
      <c r="H228" s="33">
        <f t="shared" si="53"/>
        <v>1900</v>
      </c>
      <c r="I228" s="33">
        <v>1900</v>
      </c>
      <c r="J228" s="33">
        <v>0</v>
      </c>
      <c r="K228" s="58">
        <v>0</v>
      </c>
      <c r="L228" s="58">
        <v>38</v>
      </c>
      <c r="M228" s="30" t="s">
        <v>134</v>
      </c>
      <c r="N228" s="31" t="s">
        <v>850</v>
      </c>
      <c r="O228" s="30" t="s">
        <v>412</v>
      </c>
      <c r="P228" s="30"/>
      <c r="Q228" s="5">
        <v>1</v>
      </c>
      <c r="U228" s="5">
        <v>4</v>
      </c>
      <c r="X228" s="66"/>
      <c r="Y228" s="66"/>
      <c r="Z228" s="66"/>
      <c r="AA228" s="70"/>
    </row>
    <row r="229" s="5" customFormat="1" ht="128" customHeight="1" spans="1:27">
      <c r="A229" s="30">
        <v>9</v>
      </c>
      <c r="B229" s="30" t="s">
        <v>721</v>
      </c>
      <c r="C229" s="30" t="s">
        <v>851</v>
      </c>
      <c r="D229" s="30" t="s">
        <v>852</v>
      </c>
      <c r="E229" s="31" t="s">
        <v>853</v>
      </c>
      <c r="F229" s="30" t="s">
        <v>34</v>
      </c>
      <c r="G229" s="32" t="s">
        <v>725</v>
      </c>
      <c r="H229" s="33">
        <f t="shared" si="53"/>
        <v>1000</v>
      </c>
      <c r="I229" s="33">
        <v>1000</v>
      </c>
      <c r="J229" s="33">
        <v>0</v>
      </c>
      <c r="K229" s="58">
        <v>0</v>
      </c>
      <c r="L229" s="58">
        <v>20</v>
      </c>
      <c r="M229" s="30" t="s">
        <v>134</v>
      </c>
      <c r="N229" s="31" t="s">
        <v>854</v>
      </c>
      <c r="O229" s="30" t="s">
        <v>412</v>
      </c>
      <c r="P229" s="30"/>
      <c r="Q229" s="5">
        <v>1</v>
      </c>
      <c r="U229" s="5">
        <v>4</v>
      </c>
      <c r="X229" s="66"/>
      <c r="Y229" s="66"/>
      <c r="Z229" s="66"/>
      <c r="AA229" s="70"/>
    </row>
    <row r="230" s="5" customFormat="1" ht="150" customHeight="1" spans="1:27">
      <c r="A230" s="30">
        <v>10</v>
      </c>
      <c r="B230" s="30" t="s">
        <v>721</v>
      </c>
      <c r="C230" s="30" t="s">
        <v>855</v>
      </c>
      <c r="D230" s="30" t="s">
        <v>856</v>
      </c>
      <c r="E230" s="31" t="s">
        <v>857</v>
      </c>
      <c r="F230" s="30" t="s">
        <v>34</v>
      </c>
      <c r="G230" s="32" t="s">
        <v>725</v>
      </c>
      <c r="H230" s="33">
        <f t="shared" si="53"/>
        <v>1000</v>
      </c>
      <c r="I230" s="33">
        <v>1000</v>
      </c>
      <c r="J230" s="33">
        <v>0</v>
      </c>
      <c r="K230" s="58">
        <v>0</v>
      </c>
      <c r="L230" s="58">
        <v>20</v>
      </c>
      <c r="M230" s="30" t="s">
        <v>134</v>
      </c>
      <c r="N230" s="31" t="s">
        <v>858</v>
      </c>
      <c r="O230" s="30" t="s">
        <v>412</v>
      </c>
      <c r="P230" s="30"/>
      <c r="Q230" s="5">
        <v>1</v>
      </c>
      <c r="U230" s="5">
        <v>4</v>
      </c>
      <c r="X230" s="66"/>
      <c r="Y230" s="66"/>
      <c r="Z230" s="66"/>
      <c r="AA230" s="70"/>
    </row>
    <row r="231" s="5" customFormat="1" ht="160" customHeight="1" spans="1:27">
      <c r="A231" s="30">
        <v>11</v>
      </c>
      <c r="B231" s="30" t="s">
        <v>721</v>
      </c>
      <c r="C231" s="30" t="s">
        <v>859</v>
      </c>
      <c r="D231" s="30" t="s">
        <v>860</v>
      </c>
      <c r="E231" s="31" t="s">
        <v>861</v>
      </c>
      <c r="F231" s="30" t="s">
        <v>34</v>
      </c>
      <c r="G231" s="32" t="s">
        <v>725</v>
      </c>
      <c r="H231" s="33">
        <f t="shared" si="53"/>
        <v>1500</v>
      </c>
      <c r="I231" s="33">
        <v>1500</v>
      </c>
      <c r="J231" s="33">
        <v>0</v>
      </c>
      <c r="K231" s="58">
        <v>0</v>
      </c>
      <c r="L231" s="58">
        <v>30</v>
      </c>
      <c r="M231" s="30" t="s">
        <v>134</v>
      </c>
      <c r="N231" s="31" t="s">
        <v>862</v>
      </c>
      <c r="O231" s="30" t="s">
        <v>412</v>
      </c>
      <c r="P231" s="30"/>
      <c r="Q231" s="5">
        <v>1</v>
      </c>
      <c r="U231" s="5">
        <v>4</v>
      </c>
      <c r="X231" s="66"/>
      <c r="Y231" s="66"/>
      <c r="Z231" s="66"/>
      <c r="AA231" s="70"/>
    </row>
    <row r="232" s="5" customFormat="1" ht="206" customHeight="1" spans="1:27">
      <c r="A232" s="30">
        <v>12</v>
      </c>
      <c r="B232" s="30" t="s">
        <v>721</v>
      </c>
      <c r="C232" s="30" t="s">
        <v>863</v>
      </c>
      <c r="D232" s="30" t="s">
        <v>864</v>
      </c>
      <c r="E232" s="31" t="s">
        <v>865</v>
      </c>
      <c r="F232" s="30" t="s">
        <v>34</v>
      </c>
      <c r="G232" s="32" t="s">
        <v>725</v>
      </c>
      <c r="H232" s="33">
        <f t="shared" si="53"/>
        <v>2353</v>
      </c>
      <c r="I232" s="33">
        <v>2353</v>
      </c>
      <c r="J232" s="33">
        <v>0</v>
      </c>
      <c r="K232" s="58">
        <v>0</v>
      </c>
      <c r="L232" s="58">
        <v>47.06</v>
      </c>
      <c r="M232" s="30" t="s">
        <v>134</v>
      </c>
      <c r="N232" s="31" t="s">
        <v>866</v>
      </c>
      <c r="O232" s="30" t="s">
        <v>412</v>
      </c>
      <c r="P232" s="30"/>
      <c r="Q232" s="5">
        <v>1</v>
      </c>
      <c r="U232" s="5">
        <v>4</v>
      </c>
      <c r="X232" s="66"/>
      <c r="Y232" s="66"/>
      <c r="Z232" s="66"/>
      <c r="AA232" s="70"/>
    </row>
    <row r="233" s="5" customFormat="1" ht="179" customHeight="1" spans="1:27">
      <c r="A233" s="30">
        <v>13</v>
      </c>
      <c r="B233" s="30" t="s">
        <v>721</v>
      </c>
      <c r="C233" s="30" t="s">
        <v>867</v>
      </c>
      <c r="D233" s="30" t="s">
        <v>868</v>
      </c>
      <c r="E233" s="31" t="s">
        <v>869</v>
      </c>
      <c r="F233" s="30" t="s">
        <v>34</v>
      </c>
      <c r="G233" s="32" t="s">
        <v>739</v>
      </c>
      <c r="H233" s="33">
        <f t="shared" si="53"/>
        <v>1500</v>
      </c>
      <c r="I233" s="33">
        <v>1500</v>
      </c>
      <c r="J233" s="33">
        <v>0</v>
      </c>
      <c r="K233" s="58">
        <v>0</v>
      </c>
      <c r="L233" s="58">
        <v>30</v>
      </c>
      <c r="M233" s="30" t="s">
        <v>134</v>
      </c>
      <c r="N233" s="31" t="s">
        <v>870</v>
      </c>
      <c r="O233" s="30" t="s">
        <v>412</v>
      </c>
      <c r="P233" s="30"/>
      <c r="Q233" s="5">
        <v>1</v>
      </c>
      <c r="U233" s="5">
        <v>4</v>
      </c>
      <c r="X233" s="66"/>
      <c r="Y233" s="66"/>
      <c r="Z233" s="66"/>
      <c r="AA233" s="70"/>
    </row>
    <row r="234" s="5" customFormat="1" ht="165" customHeight="1" spans="1:27">
      <c r="A234" s="30">
        <v>14</v>
      </c>
      <c r="B234" s="30" t="s">
        <v>721</v>
      </c>
      <c r="C234" s="30" t="s">
        <v>871</v>
      </c>
      <c r="D234" s="30" t="s">
        <v>872</v>
      </c>
      <c r="E234" s="31" t="s">
        <v>873</v>
      </c>
      <c r="F234" s="30" t="s">
        <v>34</v>
      </c>
      <c r="G234" s="32" t="s">
        <v>725</v>
      </c>
      <c r="H234" s="33">
        <f t="shared" si="53"/>
        <v>1178</v>
      </c>
      <c r="I234" s="33">
        <v>1178</v>
      </c>
      <c r="J234" s="33">
        <v>0</v>
      </c>
      <c r="K234" s="58">
        <v>0</v>
      </c>
      <c r="L234" s="58">
        <v>23.56</v>
      </c>
      <c r="M234" s="30" t="s">
        <v>134</v>
      </c>
      <c r="N234" s="31" t="s">
        <v>874</v>
      </c>
      <c r="O234" s="30" t="s">
        <v>412</v>
      </c>
      <c r="P234" s="30"/>
      <c r="Q234" s="5">
        <v>1</v>
      </c>
      <c r="U234" s="5">
        <v>4</v>
      </c>
      <c r="X234" s="66"/>
      <c r="Y234" s="66"/>
      <c r="Z234" s="66"/>
      <c r="AA234" s="70"/>
    </row>
    <row r="235" s="5" customFormat="1" ht="159" customHeight="1" spans="1:27">
      <c r="A235" s="30">
        <v>15</v>
      </c>
      <c r="B235" s="30" t="s">
        <v>721</v>
      </c>
      <c r="C235" s="30" t="s">
        <v>875</v>
      </c>
      <c r="D235" s="30" t="s">
        <v>876</v>
      </c>
      <c r="E235" s="31" t="s">
        <v>877</v>
      </c>
      <c r="F235" s="30" t="s">
        <v>34</v>
      </c>
      <c r="G235" s="32" t="s">
        <v>808</v>
      </c>
      <c r="H235" s="33">
        <f t="shared" si="53"/>
        <v>1000</v>
      </c>
      <c r="I235" s="33">
        <v>1000</v>
      </c>
      <c r="J235" s="33">
        <v>0</v>
      </c>
      <c r="K235" s="58">
        <v>0</v>
      </c>
      <c r="L235" s="58">
        <v>20</v>
      </c>
      <c r="M235" s="30" t="s">
        <v>134</v>
      </c>
      <c r="N235" s="31" t="s">
        <v>878</v>
      </c>
      <c r="O235" s="30" t="s">
        <v>412</v>
      </c>
      <c r="P235" s="30"/>
      <c r="Q235" s="5">
        <v>1</v>
      </c>
      <c r="U235" s="5">
        <v>4</v>
      </c>
      <c r="X235" s="66"/>
      <c r="Y235" s="66"/>
      <c r="Z235" s="66"/>
      <c r="AA235" s="70"/>
    </row>
    <row r="236" s="4" customFormat="1" ht="36" customHeight="1" spans="1:27">
      <c r="A236" s="37" t="s">
        <v>190</v>
      </c>
      <c r="B236" s="37"/>
      <c r="C236" s="37"/>
      <c r="D236" s="37"/>
      <c r="E236" s="26">
        <v>2</v>
      </c>
      <c r="F236" s="26"/>
      <c r="G236" s="27"/>
      <c r="H236" s="29">
        <f t="shared" ref="H236:L236" si="54">SUM(H237:H238)</f>
        <v>2800</v>
      </c>
      <c r="I236" s="29">
        <f t="shared" si="54"/>
        <v>2800</v>
      </c>
      <c r="J236" s="29">
        <f t="shared" si="54"/>
        <v>0</v>
      </c>
      <c r="K236" s="29">
        <f t="shared" si="54"/>
        <v>0</v>
      </c>
      <c r="L236" s="29">
        <f t="shared" si="54"/>
        <v>280</v>
      </c>
      <c r="M236" s="26"/>
      <c r="N236" s="57"/>
      <c r="O236" s="26"/>
      <c r="P236" s="26"/>
      <c r="X236" s="65"/>
      <c r="Y236" s="65"/>
      <c r="Z236" s="65"/>
      <c r="AA236" s="69"/>
    </row>
    <row r="237" s="5" customFormat="1" ht="151" customHeight="1" spans="1:27">
      <c r="A237" s="30">
        <v>1</v>
      </c>
      <c r="B237" s="30" t="s">
        <v>721</v>
      </c>
      <c r="C237" s="30" t="s">
        <v>879</v>
      </c>
      <c r="D237" s="30" t="s">
        <v>880</v>
      </c>
      <c r="E237" s="31" t="s">
        <v>881</v>
      </c>
      <c r="F237" s="30" t="s">
        <v>34</v>
      </c>
      <c r="G237" s="32" t="s">
        <v>725</v>
      </c>
      <c r="H237" s="33">
        <f t="shared" ref="H237:H240" si="55">I237+J237+K237</f>
        <v>1600</v>
      </c>
      <c r="I237" s="33">
        <v>1600</v>
      </c>
      <c r="J237" s="33">
        <v>0</v>
      </c>
      <c r="K237" s="58">
        <v>0</v>
      </c>
      <c r="L237" s="58">
        <v>160</v>
      </c>
      <c r="M237" s="30" t="s">
        <v>134</v>
      </c>
      <c r="N237" s="31" t="s">
        <v>882</v>
      </c>
      <c r="O237" s="30" t="s">
        <v>412</v>
      </c>
      <c r="P237" s="30"/>
      <c r="Q237" s="5">
        <v>1</v>
      </c>
      <c r="T237" s="5">
        <v>4</v>
      </c>
      <c r="X237" s="66"/>
      <c r="Y237" s="66"/>
      <c r="Z237" s="66"/>
      <c r="AA237" s="70"/>
    </row>
    <row r="238" s="5" customFormat="1" ht="145" customHeight="1" spans="1:27">
      <c r="A238" s="30">
        <v>2</v>
      </c>
      <c r="B238" s="30" t="s">
        <v>721</v>
      </c>
      <c r="C238" s="30" t="s">
        <v>883</v>
      </c>
      <c r="D238" s="30" t="s">
        <v>884</v>
      </c>
      <c r="E238" s="31" t="s">
        <v>885</v>
      </c>
      <c r="F238" s="30" t="s">
        <v>34</v>
      </c>
      <c r="G238" s="32" t="s">
        <v>778</v>
      </c>
      <c r="H238" s="33">
        <f t="shared" si="55"/>
        <v>1200</v>
      </c>
      <c r="I238" s="33">
        <v>1200</v>
      </c>
      <c r="J238" s="33">
        <v>0</v>
      </c>
      <c r="K238" s="58">
        <v>0</v>
      </c>
      <c r="L238" s="58">
        <v>120</v>
      </c>
      <c r="M238" s="30" t="s">
        <v>134</v>
      </c>
      <c r="N238" s="31" t="s">
        <v>886</v>
      </c>
      <c r="O238" s="30" t="s">
        <v>747</v>
      </c>
      <c r="P238" s="30"/>
      <c r="Q238" s="5">
        <v>1</v>
      </c>
      <c r="T238" s="5">
        <v>4</v>
      </c>
      <c r="X238" s="66"/>
      <c r="Y238" s="66"/>
      <c r="Z238" s="66"/>
      <c r="AA238" s="70"/>
    </row>
    <row r="239" s="4" customFormat="1" ht="36" customHeight="1" spans="1:27">
      <c r="A239" s="26" t="s">
        <v>209</v>
      </c>
      <c r="B239" s="26"/>
      <c r="C239" s="26"/>
      <c r="D239" s="26"/>
      <c r="E239" s="26">
        <v>1</v>
      </c>
      <c r="F239" s="26"/>
      <c r="G239" s="27"/>
      <c r="H239" s="29">
        <f t="shared" ref="H239:L239" si="56">SUM(H240)</f>
        <v>32</v>
      </c>
      <c r="I239" s="29">
        <f t="shared" si="56"/>
        <v>32</v>
      </c>
      <c r="J239" s="29">
        <f t="shared" si="56"/>
        <v>0</v>
      </c>
      <c r="K239" s="29">
        <f t="shared" si="56"/>
        <v>0</v>
      </c>
      <c r="L239" s="29">
        <f t="shared" si="56"/>
        <v>0</v>
      </c>
      <c r="M239" s="26"/>
      <c r="N239" s="57"/>
      <c r="O239" s="26"/>
      <c r="P239" s="26"/>
      <c r="X239" s="65"/>
      <c r="Y239" s="65"/>
      <c r="Z239" s="65"/>
      <c r="AA239" s="69"/>
    </row>
    <row r="240" s="5" customFormat="1" ht="92" customHeight="1" spans="1:27">
      <c r="A240" s="30">
        <v>1</v>
      </c>
      <c r="B240" s="30" t="s">
        <v>721</v>
      </c>
      <c r="C240" s="30" t="s">
        <v>887</v>
      </c>
      <c r="D240" s="30" t="s">
        <v>721</v>
      </c>
      <c r="E240" s="31" t="s">
        <v>888</v>
      </c>
      <c r="F240" s="30" t="s">
        <v>34</v>
      </c>
      <c r="G240" s="30" t="s">
        <v>750</v>
      </c>
      <c r="H240" s="58">
        <f t="shared" si="55"/>
        <v>32</v>
      </c>
      <c r="I240" s="58">
        <v>32</v>
      </c>
      <c r="J240" s="58">
        <v>0</v>
      </c>
      <c r="K240" s="58">
        <v>0</v>
      </c>
      <c r="L240" s="58">
        <v>0</v>
      </c>
      <c r="M240" s="30" t="s">
        <v>134</v>
      </c>
      <c r="N240" s="31"/>
      <c r="O240" s="30"/>
      <c r="P240" s="30"/>
      <c r="Q240" s="5">
        <v>1</v>
      </c>
      <c r="X240" s="66"/>
      <c r="Y240" s="66"/>
      <c r="Z240" s="66"/>
      <c r="AA240" s="70"/>
    </row>
    <row r="241" s="4" customFormat="1" ht="36" customHeight="1" spans="1:27">
      <c r="A241" s="26" t="s">
        <v>217</v>
      </c>
      <c r="B241" s="26"/>
      <c r="C241" s="26"/>
      <c r="D241" s="26"/>
      <c r="E241" s="26">
        <v>1</v>
      </c>
      <c r="F241" s="26"/>
      <c r="G241" s="27"/>
      <c r="H241" s="29">
        <f t="shared" ref="H241:L241" si="57">SUM(H242)</f>
        <v>1</v>
      </c>
      <c r="I241" s="29">
        <f t="shared" si="57"/>
        <v>1</v>
      </c>
      <c r="J241" s="29">
        <f t="shared" si="57"/>
        <v>0</v>
      </c>
      <c r="K241" s="29">
        <f t="shared" si="57"/>
        <v>0</v>
      </c>
      <c r="L241" s="29">
        <f t="shared" si="57"/>
        <v>0</v>
      </c>
      <c r="M241" s="26"/>
      <c r="N241" s="57"/>
      <c r="O241" s="26"/>
      <c r="P241" s="26"/>
      <c r="X241" s="65"/>
      <c r="Y241" s="65"/>
      <c r="Z241" s="65"/>
      <c r="AA241" s="69"/>
    </row>
    <row r="242" s="5" customFormat="1" ht="96" customHeight="1" spans="1:27">
      <c r="A242" s="30">
        <v>1</v>
      </c>
      <c r="B242" s="30" t="s">
        <v>721</v>
      </c>
      <c r="C242" s="30" t="s">
        <v>218</v>
      </c>
      <c r="D242" s="30" t="s">
        <v>721</v>
      </c>
      <c r="E242" s="31" t="s">
        <v>889</v>
      </c>
      <c r="F242" s="30" t="s">
        <v>34</v>
      </c>
      <c r="G242" s="30" t="s">
        <v>750</v>
      </c>
      <c r="H242" s="58">
        <f t="shared" ref="H242:H261" si="58">I242+J242+K242</f>
        <v>1</v>
      </c>
      <c r="I242" s="58">
        <v>1</v>
      </c>
      <c r="J242" s="58">
        <v>0</v>
      </c>
      <c r="K242" s="58">
        <v>0</v>
      </c>
      <c r="L242" s="58">
        <v>0</v>
      </c>
      <c r="M242" s="30" t="s">
        <v>134</v>
      </c>
      <c r="N242" s="31"/>
      <c r="O242" s="30"/>
      <c r="P242" s="30"/>
      <c r="Q242" s="5">
        <v>1</v>
      </c>
      <c r="X242" s="66"/>
      <c r="Y242" s="66"/>
      <c r="Z242" s="66"/>
      <c r="AA242" s="70"/>
    </row>
    <row r="243" s="4" customFormat="1" ht="36" hidden="1" customHeight="1" spans="1:27">
      <c r="A243" s="28" t="s">
        <v>890</v>
      </c>
      <c r="B243" s="28"/>
      <c r="C243" s="28"/>
      <c r="D243" s="28"/>
      <c r="E243" s="26">
        <f t="shared" ref="E243:L243" si="59">E244+E262+E284+E297+E299</f>
        <v>52</v>
      </c>
      <c r="F243" s="26"/>
      <c r="G243" s="27"/>
      <c r="H243" s="26">
        <f t="shared" si="59"/>
        <v>21784.43</v>
      </c>
      <c r="I243" s="26">
        <f t="shared" si="59"/>
        <v>21784.43</v>
      </c>
      <c r="J243" s="26">
        <f t="shared" si="59"/>
        <v>0</v>
      </c>
      <c r="K243" s="26">
        <f t="shared" si="59"/>
        <v>0</v>
      </c>
      <c r="L243" s="26">
        <f t="shared" si="59"/>
        <v>91</v>
      </c>
      <c r="M243" s="26"/>
      <c r="N243" s="57"/>
      <c r="O243" s="26"/>
      <c r="P243" s="26"/>
      <c r="X243" s="65"/>
      <c r="Y243" s="65"/>
      <c r="Z243" s="65"/>
      <c r="AA243" s="69"/>
    </row>
    <row r="244" s="4" customFormat="1" ht="36" hidden="1" customHeight="1" spans="1:27">
      <c r="A244" s="26" t="s">
        <v>29</v>
      </c>
      <c r="B244" s="26"/>
      <c r="C244" s="26"/>
      <c r="D244" s="26"/>
      <c r="E244" s="26">
        <v>17</v>
      </c>
      <c r="F244" s="26"/>
      <c r="G244" s="27"/>
      <c r="H244" s="29">
        <f t="shared" ref="H244:L244" si="60">SUM(H245:H261)</f>
        <v>9804</v>
      </c>
      <c r="I244" s="29">
        <f t="shared" si="60"/>
        <v>9804</v>
      </c>
      <c r="J244" s="29">
        <f t="shared" si="60"/>
        <v>0</v>
      </c>
      <c r="K244" s="29">
        <f t="shared" si="60"/>
        <v>0</v>
      </c>
      <c r="L244" s="29">
        <f t="shared" si="60"/>
        <v>0</v>
      </c>
      <c r="M244" s="26"/>
      <c r="N244" s="57"/>
      <c r="O244" s="26"/>
      <c r="P244" s="26"/>
      <c r="X244" s="65"/>
      <c r="Y244" s="65"/>
      <c r="Z244" s="65"/>
      <c r="AA244" s="69"/>
    </row>
    <row r="245" s="5" customFormat="1" ht="337" hidden="1" customHeight="1" spans="1:27">
      <c r="A245" s="30">
        <v>1</v>
      </c>
      <c r="B245" s="30" t="s">
        <v>891</v>
      </c>
      <c r="C245" s="30" t="s">
        <v>892</v>
      </c>
      <c r="D245" s="30" t="s">
        <v>893</v>
      </c>
      <c r="E245" s="31" t="s">
        <v>894</v>
      </c>
      <c r="F245" s="30" t="s">
        <v>34</v>
      </c>
      <c r="G245" s="32" t="s">
        <v>895</v>
      </c>
      <c r="H245" s="33">
        <f t="shared" si="58"/>
        <v>400</v>
      </c>
      <c r="I245" s="33">
        <v>400</v>
      </c>
      <c r="J245" s="33">
        <v>0</v>
      </c>
      <c r="K245" s="58">
        <v>0</v>
      </c>
      <c r="L245" s="58">
        <v>0</v>
      </c>
      <c r="M245" s="30" t="s">
        <v>896</v>
      </c>
      <c r="N245" s="31" t="s">
        <v>897</v>
      </c>
      <c r="O245" s="30" t="s">
        <v>412</v>
      </c>
      <c r="P245" s="30" t="s">
        <v>898</v>
      </c>
      <c r="Q245" s="5">
        <v>1</v>
      </c>
      <c r="R245" s="5">
        <v>3</v>
      </c>
      <c r="X245" s="66"/>
      <c r="Y245" s="66"/>
      <c r="Z245" s="66"/>
      <c r="AA245" s="70"/>
    </row>
    <row r="246" s="5" customFormat="1" ht="246" hidden="1" customHeight="1" spans="1:27">
      <c r="A246" s="30">
        <v>2</v>
      </c>
      <c r="B246" s="30" t="s">
        <v>891</v>
      </c>
      <c r="C246" s="30" t="s">
        <v>899</v>
      </c>
      <c r="D246" s="30" t="s">
        <v>900</v>
      </c>
      <c r="E246" s="31" t="s">
        <v>901</v>
      </c>
      <c r="F246" s="30" t="s">
        <v>34</v>
      </c>
      <c r="G246" s="32" t="s">
        <v>895</v>
      </c>
      <c r="H246" s="33">
        <f t="shared" si="58"/>
        <v>30</v>
      </c>
      <c r="I246" s="33">
        <v>30</v>
      </c>
      <c r="J246" s="33">
        <v>0</v>
      </c>
      <c r="K246" s="58">
        <v>0</v>
      </c>
      <c r="L246" s="58">
        <v>0</v>
      </c>
      <c r="M246" s="30" t="s">
        <v>902</v>
      </c>
      <c r="N246" s="31" t="s">
        <v>903</v>
      </c>
      <c r="O246" s="30" t="s">
        <v>412</v>
      </c>
      <c r="P246" s="38" t="s">
        <v>904</v>
      </c>
      <c r="Q246" s="5">
        <v>1</v>
      </c>
      <c r="R246" s="5">
        <v>1</v>
      </c>
      <c r="X246" s="66"/>
      <c r="Y246" s="66"/>
      <c r="Z246" s="66"/>
      <c r="AA246" s="70"/>
    </row>
    <row r="247" s="5" customFormat="1" ht="322" hidden="1" customHeight="1" spans="1:27">
      <c r="A247" s="30">
        <v>3</v>
      </c>
      <c r="B247" s="30" t="s">
        <v>891</v>
      </c>
      <c r="C247" s="30" t="s">
        <v>905</v>
      </c>
      <c r="D247" s="30" t="s">
        <v>906</v>
      </c>
      <c r="E247" s="31" t="s">
        <v>907</v>
      </c>
      <c r="F247" s="30" t="s">
        <v>34</v>
      </c>
      <c r="G247" s="32" t="s">
        <v>908</v>
      </c>
      <c r="H247" s="33">
        <f t="shared" si="58"/>
        <v>200</v>
      </c>
      <c r="I247" s="33">
        <v>200</v>
      </c>
      <c r="J247" s="33">
        <v>0</v>
      </c>
      <c r="K247" s="58">
        <v>0</v>
      </c>
      <c r="L247" s="58">
        <v>0</v>
      </c>
      <c r="M247" s="30" t="s">
        <v>896</v>
      </c>
      <c r="N247" s="31" t="s">
        <v>909</v>
      </c>
      <c r="O247" s="30" t="s">
        <v>412</v>
      </c>
      <c r="P247" s="30" t="s">
        <v>910</v>
      </c>
      <c r="Q247" s="5">
        <v>1</v>
      </c>
      <c r="R247" s="5">
        <v>1</v>
      </c>
      <c r="X247" s="66"/>
      <c r="Y247" s="66"/>
      <c r="Z247" s="66"/>
      <c r="AA247" s="70"/>
    </row>
    <row r="248" s="5" customFormat="1" ht="188" hidden="1" customHeight="1" spans="1:27">
      <c r="A248" s="30">
        <v>4</v>
      </c>
      <c r="B248" s="30" t="s">
        <v>891</v>
      </c>
      <c r="C248" s="30" t="s">
        <v>911</v>
      </c>
      <c r="D248" s="30" t="s">
        <v>912</v>
      </c>
      <c r="E248" s="31" t="s">
        <v>913</v>
      </c>
      <c r="F248" s="30" t="s">
        <v>34</v>
      </c>
      <c r="G248" s="32" t="s">
        <v>908</v>
      </c>
      <c r="H248" s="33">
        <f t="shared" si="58"/>
        <v>2000</v>
      </c>
      <c r="I248" s="33">
        <v>2000</v>
      </c>
      <c r="J248" s="33">
        <v>0</v>
      </c>
      <c r="K248" s="58">
        <v>0</v>
      </c>
      <c r="L248" s="58">
        <v>0</v>
      </c>
      <c r="M248" s="30" t="s">
        <v>902</v>
      </c>
      <c r="N248" s="31" t="s">
        <v>914</v>
      </c>
      <c r="O248" s="30" t="s">
        <v>557</v>
      </c>
      <c r="P248" s="30" t="s">
        <v>915</v>
      </c>
      <c r="Q248" s="5">
        <v>1</v>
      </c>
      <c r="R248" s="5">
        <v>1</v>
      </c>
      <c r="X248" s="66"/>
      <c r="Y248" s="66"/>
      <c r="Z248" s="66"/>
      <c r="AA248" s="70"/>
    </row>
    <row r="249" s="5" customFormat="1" ht="185" hidden="1" customHeight="1" spans="1:27">
      <c r="A249" s="30">
        <v>5</v>
      </c>
      <c r="B249" s="30" t="s">
        <v>891</v>
      </c>
      <c r="C249" s="30" t="s">
        <v>916</v>
      </c>
      <c r="D249" s="30" t="s">
        <v>917</v>
      </c>
      <c r="E249" s="31" t="s">
        <v>918</v>
      </c>
      <c r="F249" s="30" t="s">
        <v>34</v>
      </c>
      <c r="G249" s="32" t="s">
        <v>895</v>
      </c>
      <c r="H249" s="33">
        <f t="shared" si="58"/>
        <v>2004</v>
      </c>
      <c r="I249" s="33">
        <v>2004</v>
      </c>
      <c r="J249" s="33">
        <v>0</v>
      </c>
      <c r="K249" s="58">
        <v>0</v>
      </c>
      <c r="L249" s="58">
        <v>0</v>
      </c>
      <c r="M249" s="30" t="s">
        <v>902</v>
      </c>
      <c r="N249" s="31" t="s">
        <v>919</v>
      </c>
      <c r="O249" s="30" t="s">
        <v>557</v>
      </c>
      <c r="P249" s="30" t="s">
        <v>915</v>
      </c>
      <c r="Q249" s="5">
        <v>1</v>
      </c>
      <c r="R249" s="5">
        <v>1</v>
      </c>
      <c r="X249" s="66"/>
      <c r="Y249" s="66"/>
      <c r="Z249" s="66"/>
      <c r="AA249" s="70"/>
    </row>
    <row r="250" s="5" customFormat="1" ht="191" hidden="1" customHeight="1" spans="1:27">
      <c r="A250" s="30">
        <v>6</v>
      </c>
      <c r="B250" s="30" t="s">
        <v>891</v>
      </c>
      <c r="C250" s="30" t="s">
        <v>920</v>
      </c>
      <c r="D250" s="30" t="s">
        <v>921</v>
      </c>
      <c r="E250" s="31" t="s">
        <v>922</v>
      </c>
      <c r="F250" s="30" t="s">
        <v>34</v>
      </c>
      <c r="G250" s="32" t="s">
        <v>895</v>
      </c>
      <c r="H250" s="33">
        <f t="shared" si="58"/>
        <v>1893</v>
      </c>
      <c r="I250" s="33">
        <v>1893</v>
      </c>
      <c r="J250" s="33">
        <v>0</v>
      </c>
      <c r="K250" s="58">
        <v>0</v>
      </c>
      <c r="L250" s="58">
        <v>0</v>
      </c>
      <c r="M250" s="30" t="s">
        <v>902</v>
      </c>
      <c r="N250" s="31" t="s">
        <v>923</v>
      </c>
      <c r="O250" s="30" t="s">
        <v>557</v>
      </c>
      <c r="P250" s="30" t="s">
        <v>915</v>
      </c>
      <c r="Q250" s="5">
        <v>1</v>
      </c>
      <c r="R250" s="5">
        <v>1</v>
      </c>
      <c r="X250" s="66"/>
      <c r="Y250" s="66"/>
      <c r="Z250" s="66"/>
      <c r="AA250" s="70"/>
    </row>
    <row r="251" s="5" customFormat="1" ht="200" hidden="1" customHeight="1" spans="1:27">
      <c r="A251" s="30">
        <v>7</v>
      </c>
      <c r="B251" s="30" t="s">
        <v>891</v>
      </c>
      <c r="C251" s="30" t="s">
        <v>924</v>
      </c>
      <c r="D251" s="30" t="s">
        <v>925</v>
      </c>
      <c r="E251" s="31" t="s">
        <v>926</v>
      </c>
      <c r="F251" s="30" t="s">
        <v>34</v>
      </c>
      <c r="G251" s="32" t="s">
        <v>927</v>
      </c>
      <c r="H251" s="33">
        <f t="shared" si="58"/>
        <v>500</v>
      </c>
      <c r="I251" s="33">
        <v>500</v>
      </c>
      <c r="J251" s="33">
        <v>0</v>
      </c>
      <c r="K251" s="58">
        <v>0</v>
      </c>
      <c r="L251" s="58">
        <v>0</v>
      </c>
      <c r="M251" s="30" t="s">
        <v>902</v>
      </c>
      <c r="N251" s="31" t="s">
        <v>928</v>
      </c>
      <c r="O251" s="30" t="s">
        <v>557</v>
      </c>
      <c r="P251" s="30"/>
      <c r="Q251" s="5">
        <v>1</v>
      </c>
      <c r="R251" s="5">
        <v>1</v>
      </c>
      <c r="X251" s="66"/>
      <c r="Y251" s="66"/>
      <c r="Z251" s="66"/>
      <c r="AA251" s="70"/>
    </row>
    <row r="252" s="5" customFormat="1" ht="207" hidden="1" customHeight="1" spans="1:27">
      <c r="A252" s="30">
        <v>8</v>
      </c>
      <c r="B252" s="30" t="s">
        <v>891</v>
      </c>
      <c r="C252" s="30" t="s">
        <v>929</v>
      </c>
      <c r="D252" s="30" t="s">
        <v>930</v>
      </c>
      <c r="E252" s="31" t="s">
        <v>931</v>
      </c>
      <c r="F252" s="30" t="s">
        <v>34</v>
      </c>
      <c r="G252" s="32" t="s">
        <v>927</v>
      </c>
      <c r="H252" s="33">
        <f t="shared" si="58"/>
        <v>150</v>
      </c>
      <c r="I252" s="33">
        <v>150</v>
      </c>
      <c r="J252" s="33">
        <v>0</v>
      </c>
      <c r="K252" s="58">
        <v>0</v>
      </c>
      <c r="L252" s="58">
        <v>0</v>
      </c>
      <c r="M252" s="30" t="s">
        <v>902</v>
      </c>
      <c r="N252" s="31" t="s">
        <v>932</v>
      </c>
      <c r="O252" s="30" t="s">
        <v>557</v>
      </c>
      <c r="P252" s="30"/>
      <c r="Q252" s="5">
        <v>1</v>
      </c>
      <c r="R252" s="5">
        <v>1</v>
      </c>
      <c r="X252" s="66"/>
      <c r="Y252" s="66"/>
      <c r="Z252" s="66"/>
      <c r="AA252" s="70"/>
    </row>
    <row r="253" s="5" customFormat="1" ht="237" hidden="1" customHeight="1" spans="1:27">
      <c r="A253" s="30">
        <v>9</v>
      </c>
      <c r="B253" s="30" t="s">
        <v>891</v>
      </c>
      <c r="C253" s="30" t="s">
        <v>933</v>
      </c>
      <c r="D253" s="30" t="s">
        <v>934</v>
      </c>
      <c r="E253" s="31" t="s">
        <v>935</v>
      </c>
      <c r="F253" s="30" t="s">
        <v>34</v>
      </c>
      <c r="G253" s="32" t="s">
        <v>908</v>
      </c>
      <c r="H253" s="33">
        <f t="shared" si="58"/>
        <v>390</v>
      </c>
      <c r="I253" s="33">
        <v>390</v>
      </c>
      <c r="J253" s="33">
        <v>0</v>
      </c>
      <c r="K253" s="58">
        <v>0</v>
      </c>
      <c r="L253" s="58">
        <v>0</v>
      </c>
      <c r="M253" s="30" t="s">
        <v>902</v>
      </c>
      <c r="N253" s="31" t="s">
        <v>936</v>
      </c>
      <c r="O253" s="30" t="s">
        <v>557</v>
      </c>
      <c r="P253" s="30"/>
      <c r="Q253" s="5">
        <v>1</v>
      </c>
      <c r="R253" s="5">
        <v>1</v>
      </c>
      <c r="X253" s="66"/>
      <c r="Y253" s="66"/>
      <c r="Z253" s="66"/>
      <c r="AA253" s="70"/>
    </row>
    <row r="254" s="5" customFormat="1" ht="166" hidden="1" customHeight="1" spans="1:27">
      <c r="A254" s="30">
        <v>10</v>
      </c>
      <c r="B254" s="30" t="s">
        <v>891</v>
      </c>
      <c r="C254" s="30" t="s">
        <v>937</v>
      </c>
      <c r="D254" s="30" t="s">
        <v>938</v>
      </c>
      <c r="E254" s="31" t="s">
        <v>939</v>
      </c>
      <c r="F254" s="30" t="s">
        <v>34</v>
      </c>
      <c r="G254" s="32" t="s">
        <v>908</v>
      </c>
      <c r="H254" s="33">
        <f t="shared" si="58"/>
        <v>400</v>
      </c>
      <c r="I254" s="33">
        <v>400</v>
      </c>
      <c r="J254" s="33">
        <v>0</v>
      </c>
      <c r="K254" s="58">
        <v>0</v>
      </c>
      <c r="L254" s="58">
        <v>0</v>
      </c>
      <c r="M254" s="30" t="s">
        <v>902</v>
      </c>
      <c r="N254" s="31" t="s">
        <v>940</v>
      </c>
      <c r="O254" s="30" t="s">
        <v>557</v>
      </c>
      <c r="P254" s="30"/>
      <c r="Q254" s="5">
        <v>1</v>
      </c>
      <c r="R254" s="5">
        <v>1</v>
      </c>
      <c r="X254" s="66"/>
      <c r="Y254" s="66"/>
      <c r="Z254" s="66"/>
      <c r="AA254" s="70"/>
    </row>
    <row r="255" s="5" customFormat="1" ht="239" hidden="1" customHeight="1" spans="1:27">
      <c r="A255" s="30">
        <v>11</v>
      </c>
      <c r="B255" s="30" t="s">
        <v>891</v>
      </c>
      <c r="C255" s="30" t="s">
        <v>941</v>
      </c>
      <c r="D255" s="30" t="s">
        <v>942</v>
      </c>
      <c r="E255" s="31" t="s">
        <v>943</v>
      </c>
      <c r="F255" s="30" t="s">
        <v>34</v>
      </c>
      <c r="G255" s="32" t="s">
        <v>908</v>
      </c>
      <c r="H255" s="33">
        <f t="shared" si="58"/>
        <v>150</v>
      </c>
      <c r="I255" s="33">
        <v>150</v>
      </c>
      <c r="J255" s="33">
        <v>0</v>
      </c>
      <c r="K255" s="58">
        <v>0</v>
      </c>
      <c r="L255" s="58">
        <v>0</v>
      </c>
      <c r="M255" s="30" t="s">
        <v>902</v>
      </c>
      <c r="N255" s="31" t="s">
        <v>944</v>
      </c>
      <c r="O255" s="30" t="s">
        <v>557</v>
      </c>
      <c r="P255" s="30"/>
      <c r="Q255" s="5">
        <v>1</v>
      </c>
      <c r="R255" s="5">
        <v>2</v>
      </c>
      <c r="X255" s="66"/>
      <c r="Y255" s="66"/>
      <c r="Z255" s="66"/>
      <c r="AA255" s="70"/>
    </row>
    <row r="256" s="5" customFormat="1" ht="234" hidden="1" customHeight="1" spans="1:27">
      <c r="A256" s="30">
        <v>12</v>
      </c>
      <c r="B256" s="30" t="s">
        <v>891</v>
      </c>
      <c r="C256" s="30" t="s">
        <v>945</v>
      </c>
      <c r="D256" s="30" t="s">
        <v>946</v>
      </c>
      <c r="E256" s="31" t="s">
        <v>947</v>
      </c>
      <c r="F256" s="30" t="s">
        <v>34</v>
      </c>
      <c r="G256" s="32" t="s">
        <v>908</v>
      </c>
      <c r="H256" s="33">
        <f t="shared" si="58"/>
        <v>600</v>
      </c>
      <c r="I256" s="33">
        <v>600</v>
      </c>
      <c r="J256" s="33">
        <v>0</v>
      </c>
      <c r="K256" s="58">
        <v>0</v>
      </c>
      <c r="L256" s="58">
        <v>0</v>
      </c>
      <c r="M256" s="30" t="s">
        <v>902</v>
      </c>
      <c r="N256" s="31" t="s">
        <v>948</v>
      </c>
      <c r="O256" s="30" t="s">
        <v>557</v>
      </c>
      <c r="P256" s="30"/>
      <c r="Q256" s="5">
        <v>1</v>
      </c>
      <c r="R256" s="5">
        <v>3</v>
      </c>
      <c r="X256" s="66"/>
      <c r="Y256" s="66"/>
      <c r="Z256" s="66"/>
      <c r="AA256" s="70"/>
    </row>
    <row r="257" s="5" customFormat="1" ht="169" hidden="1" customHeight="1" spans="1:27">
      <c r="A257" s="30">
        <v>13</v>
      </c>
      <c r="B257" s="30" t="s">
        <v>891</v>
      </c>
      <c r="C257" s="30" t="s">
        <v>949</v>
      </c>
      <c r="D257" s="30" t="s">
        <v>950</v>
      </c>
      <c r="E257" s="31" t="s">
        <v>951</v>
      </c>
      <c r="F257" s="30" t="s">
        <v>34</v>
      </c>
      <c r="G257" s="32" t="s">
        <v>952</v>
      </c>
      <c r="H257" s="33">
        <f t="shared" si="58"/>
        <v>227</v>
      </c>
      <c r="I257" s="33">
        <v>227</v>
      </c>
      <c r="J257" s="33">
        <v>0</v>
      </c>
      <c r="K257" s="58">
        <v>0</v>
      </c>
      <c r="L257" s="58">
        <v>0</v>
      </c>
      <c r="M257" s="30" t="s">
        <v>902</v>
      </c>
      <c r="N257" s="31" t="s">
        <v>953</v>
      </c>
      <c r="O257" s="30" t="s">
        <v>557</v>
      </c>
      <c r="P257" s="30"/>
      <c r="Q257" s="5">
        <v>1</v>
      </c>
      <c r="R257" s="5">
        <v>2</v>
      </c>
      <c r="X257" s="66"/>
      <c r="Y257" s="66"/>
      <c r="Z257" s="66"/>
      <c r="AA257" s="70"/>
    </row>
    <row r="258" s="5" customFormat="1" ht="145" hidden="1" customHeight="1" spans="1:27">
      <c r="A258" s="30">
        <v>14</v>
      </c>
      <c r="B258" s="30" t="s">
        <v>891</v>
      </c>
      <c r="C258" s="30" t="s">
        <v>954</v>
      </c>
      <c r="D258" s="30" t="s">
        <v>955</v>
      </c>
      <c r="E258" s="31" t="s">
        <v>956</v>
      </c>
      <c r="F258" s="30" t="s">
        <v>34</v>
      </c>
      <c r="G258" s="32" t="s">
        <v>908</v>
      </c>
      <c r="H258" s="33">
        <f t="shared" si="58"/>
        <v>150</v>
      </c>
      <c r="I258" s="33">
        <v>150</v>
      </c>
      <c r="J258" s="33">
        <v>0</v>
      </c>
      <c r="K258" s="58">
        <v>0</v>
      </c>
      <c r="L258" s="58">
        <v>0</v>
      </c>
      <c r="M258" s="30" t="s">
        <v>902</v>
      </c>
      <c r="N258" s="31" t="s">
        <v>957</v>
      </c>
      <c r="O258" s="30" t="s">
        <v>557</v>
      </c>
      <c r="P258" s="30"/>
      <c r="Q258" s="5">
        <v>1</v>
      </c>
      <c r="R258" s="5">
        <v>3</v>
      </c>
      <c r="X258" s="66"/>
      <c r="Y258" s="66"/>
      <c r="Z258" s="66"/>
      <c r="AA258" s="70"/>
    </row>
    <row r="259" s="5" customFormat="1" ht="191" hidden="1" customHeight="1" spans="1:27">
      <c r="A259" s="30">
        <v>15</v>
      </c>
      <c r="B259" s="30" t="s">
        <v>891</v>
      </c>
      <c r="C259" s="30" t="s">
        <v>958</v>
      </c>
      <c r="D259" s="30" t="s">
        <v>959</v>
      </c>
      <c r="E259" s="31" t="s">
        <v>960</v>
      </c>
      <c r="F259" s="30" t="s">
        <v>34</v>
      </c>
      <c r="G259" s="32" t="s">
        <v>961</v>
      </c>
      <c r="H259" s="33">
        <f t="shared" si="58"/>
        <v>80</v>
      </c>
      <c r="I259" s="33">
        <v>80</v>
      </c>
      <c r="J259" s="33">
        <v>0</v>
      </c>
      <c r="K259" s="58">
        <v>0</v>
      </c>
      <c r="L259" s="58">
        <v>0</v>
      </c>
      <c r="M259" s="30" t="s">
        <v>902</v>
      </c>
      <c r="N259" s="31" t="s">
        <v>962</v>
      </c>
      <c r="O259" s="30" t="s">
        <v>557</v>
      </c>
      <c r="P259" s="30"/>
      <c r="Q259" s="5">
        <v>1</v>
      </c>
      <c r="R259" s="5">
        <v>2</v>
      </c>
      <c r="X259" s="66"/>
      <c r="Y259" s="66"/>
      <c r="Z259" s="66"/>
      <c r="AA259" s="70"/>
    </row>
    <row r="260" s="5" customFormat="1" ht="207" hidden="1" customHeight="1" spans="1:27">
      <c r="A260" s="30">
        <v>16</v>
      </c>
      <c r="B260" s="30" t="s">
        <v>891</v>
      </c>
      <c r="C260" s="30" t="s">
        <v>963</v>
      </c>
      <c r="D260" s="30" t="s">
        <v>964</v>
      </c>
      <c r="E260" s="31" t="s">
        <v>965</v>
      </c>
      <c r="F260" s="30" t="s">
        <v>34</v>
      </c>
      <c r="G260" s="32" t="s">
        <v>927</v>
      </c>
      <c r="H260" s="33">
        <f t="shared" si="58"/>
        <v>280</v>
      </c>
      <c r="I260" s="33">
        <v>280</v>
      </c>
      <c r="J260" s="33">
        <v>0</v>
      </c>
      <c r="K260" s="58">
        <v>0</v>
      </c>
      <c r="L260" s="58">
        <v>0</v>
      </c>
      <c r="M260" s="30" t="s">
        <v>902</v>
      </c>
      <c r="N260" s="31" t="s">
        <v>966</v>
      </c>
      <c r="O260" s="30" t="s">
        <v>557</v>
      </c>
      <c r="P260" s="30"/>
      <c r="Q260" s="5">
        <v>1</v>
      </c>
      <c r="R260" s="5">
        <v>1</v>
      </c>
      <c r="X260" s="66"/>
      <c r="Y260" s="66"/>
      <c r="Z260" s="66"/>
      <c r="AA260" s="70"/>
    </row>
    <row r="261" s="5" customFormat="1" ht="219" hidden="1" customHeight="1" spans="1:27">
      <c r="A261" s="30">
        <v>17</v>
      </c>
      <c r="B261" s="30" t="s">
        <v>891</v>
      </c>
      <c r="C261" s="30" t="s">
        <v>967</v>
      </c>
      <c r="D261" s="30" t="s">
        <v>968</v>
      </c>
      <c r="E261" s="31" t="s">
        <v>969</v>
      </c>
      <c r="F261" s="30" t="s">
        <v>34</v>
      </c>
      <c r="G261" s="32" t="s">
        <v>970</v>
      </c>
      <c r="H261" s="33">
        <f t="shared" si="58"/>
        <v>350</v>
      </c>
      <c r="I261" s="33">
        <v>350</v>
      </c>
      <c r="J261" s="33">
        <v>0</v>
      </c>
      <c r="K261" s="58">
        <v>0</v>
      </c>
      <c r="L261" s="58">
        <v>0</v>
      </c>
      <c r="M261" s="30" t="s">
        <v>896</v>
      </c>
      <c r="N261" s="31" t="s">
        <v>971</v>
      </c>
      <c r="O261" s="30" t="s">
        <v>557</v>
      </c>
      <c r="P261" s="30"/>
      <c r="Q261" s="5">
        <v>1</v>
      </c>
      <c r="R261" s="5">
        <v>3</v>
      </c>
      <c r="X261" s="66"/>
      <c r="Y261" s="66"/>
      <c r="Z261" s="66"/>
      <c r="AA261" s="70"/>
    </row>
    <row r="262" s="4" customFormat="1" ht="36" hidden="1" customHeight="1" spans="1:27">
      <c r="A262" s="37" t="s">
        <v>136</v>
      </c>
      <c r="B262" s="37"/>
      <c r="C262" s="37"/>
      <c r="D262" s="37"/>
      <c r="E262" s="26">
        <v>21</v>
      </c>
      <c r="F262" s="26"/>
      <c r="G262" s="27"/>
      <c r="H262" s="29">
        <f t="shared" ref="H262:L262" si="61">SUM(H263:H283)</f>
        <v>6288</v>
      </c>
      <c r="I262" s="29">
        <f t="shared" si="61"/>
        <v>6288</v>
      </c>
      <c r="J262" s="29">
        <f t="shared" si="61"/>
        <v>0</v>
      </c>
      <c r="K262" s="29">
        <f t="shared" si="61"/>
        <v>0</v>
      </c>
      <c r="L262" s="29">
        <f t="shared" si="61"/>
        <v>0</v>
      </c>
      <c r="M262" s="26"/>
      <c r="N262" s="57"/>
      <c r="O262" s="26"/>
      <c r="P262" s="26"/>
      <c r="X262" s="65"/>
      <c r="Y262" s="65"/>
      <c r="Z262" s="65"/>
      <c r="AA262" s="69"/>
    </row>
    <row r="263" s="5" customFormat="1" ht="324" hidden="1" customHeight="1" spans="1:27">
      <c r="A263" s="30">
        <v>1</v>
      </c>
      <c r="B263" s="30" t="s">
        <v>891</v>
      </c>
      <c r="C263" s="30" t="s">
        <v>972</v>
      </c>
      <c r="D263" s="30" t="s">
        <v>973</v>
      </c>
      <c r="E263" s="31" t="s">
        <v>974</v>
      </c>
      <c r="F263" s="30" t="s">
        <v>34</v>
      </c>
      <c r="G263" s="32" t="s">
        <v>895</v>
      </c>
      <c r="H263" s="33">
        <f t="shared" ref="H263:H283" si="62">I263+J263+K263</f>
        <v>546</v>
      </c>
      <c r="I263" s="33">
        <v>546</v>
      </c>
      <c r="J263" s="33">
        <v>0</v>
      </c>
      <c r="K263" s="58">
        <v>0</v>
      </c>
      <c r="L263" s="58">
        <v>0</v>
      </c>
      <c r="M263" s="30"/>
      <c r="N263" s="31" t="s">
        <v>975</v>
      </c>
      <c r="O263" s="30" t="s">
        <v>557</v>
      </c>
      <c r="P263" s="30"/>
      <c r="Q263" s="5">
        <v>1</v>
      </c>
      <c r="S263" s="5">
        <v>1</v>
      </c>
      <c r="X263" s="66"/>
      <c r="Y263" s="66"/>
      <c r="Z263" s="66"/>
      <c r="AA263" s="70"/>
    </row>
    <row r="264" s="5" customFormat="1" ht="207" hidden="1" customHeight="1" spans="1:27">
      <c r="A264" s="30">
        <v>2</v>
      </c>
      <c r="B264" s="30" t="s">
        <v>891</v>
      </c>
      <c r="C264" s="30" t="s">
        <v>976</v>
      </c>
      <c r="D264" s="30" t="s">
        <v>955</v>
      </c>
      <c r="E264" s="31" t="s">
        <v>977</v>
      </c>
      <c r="F264" s="30" t="s">
        <v>34</v>
      </c>
      <c r="G264" s="32" t="s">
        <v>895</v>
      </c>
      <c r="H264" s="33">
        <f t="shared" si="62"/>
        <v>55</v>
      </c>
      <c r="I264" s="33">
        <v>55</v>
      </c>
      <c r="J264" s="33">
        <v>0</v>
      </c>
      <c r="K264" s="58">
        <v>0</v>
      </c>
      <c r="L264" s="58">
        <v>0</v>
      </c>
      <c r="M264" s="30"/>
      <c r="N264" s="31" t="s">
        <v>978</v>
      </c>
      <c r="O264" s="30" t="s">
        <v>557</v>
      </c>
      <c r="P264" s="30"/>
      <c r="Q264" s="5">
        <v>1</v>
      </c>
      <c r="S264" s="5">
        <v>1</v>
      </c>
      <c r="X264" s="66"/>
      <c r="Y264" s="66"/>
      <c r="Z264" s="66"/>
      <c r="AA264" s="70"/>
    </row>
    <row r="265" s="5" customFormat="1" ht="238" hidden="1" customHeight="1" spans="1:27">
      <c r="A265" s="30">
        <v>3</v>
      </c>
      <c r="B265" s="30" t="s">
        <v>891</v>
      </c>
      <c r="C265" s="30" t="s">
        <v>979</v>
      </c>
      <c r="D265" s="30" t="s">
        <v>980</v>
      </c>
      <c r="E265" s="31" t="s">
        <v>981</v>
      </c>
      <c r="F265" s="30" t="s">
        <v>34</v>
      </c>
      <c r="G265" s="32" t="s">
        <v>895</v>
      </c>
      <c r="H265" s="33">
        <f t="shared" si="62"/>
        <v>40</v>
      </c>
      <c r="I265" s="33">
        <v>40</v>
      </c>
      <c r="J265" s="33">
        <v>0</v>
      </c>
      <c r="K265" s="58">
        <v>0</v>
      </c>
      <c r="L265" s="58">
        <v>0</v>
      </c>
      <c r="M265" s="30"/>
      <c r="N265" s="31" t="s">
        <v>982</v>
      </c>
      <c r="O265" s="30" t="s">
        <v>557</v>
      </c>
      <c r="P265" s="30"/>
      <c r="Q265" s="5">
        <v>1</v>
      </c>
      <c r="S265" s="5">
        <v>1</v>
      </c>
      <c r="X265" s="66"/>
      <c r="Y265" s="66"/>
      <c r="Z265" s="66"/>
      <c r="AA265" s="70"/>
    </row>
    <row r="266" s="5" customFormat="1" ht="259" hidden="1" customHeight="1" spans="1:27">
      <c r="A266" s="30">
        <v>4</v>
      </c>
      <c r="B266" s="30" t="s">
        <v>891</v>
      </c>
      <c r="C266" s="30" t="s">
        <v>983</v>
      </c>
      <c r="D266" s="30" t="s">
        <v>984</v>
      </c>
      <c r="E266" s="31" t="s">
        <v>985</v>
      </c>
      <c r="F266" s="30" t="s">
        <v>34</v>
      </c>
      <c r="G266" s="32" t="s">
        <v>895</v>
      </c>
      <c r="H266" s="33">
        <f t="shared" si="62"/>
        <v>43</v>
      </c>
      <c r="I266" s="33">
        <v>43</v>
      </c>
      <c r="J266" s="33">
        <v>0</v>
      </c>
      <c r="K266" s="58">
        <v>0</v>
      </c>
      <c r="L266" s="58">
        <v>0</v>
      </c>
      <c r="M266" s="30"/>
      <c r="N266" s="31" t="s">
        <v>986</v>
      </c>
      <c r="O266" s="30" t="s">
        <v>557</v>
      </c>
      <c r="P266" s="30"/>
      <c r="Q266" s="5">
        <v>1</v>
      </c>
      <c r="S266" s="5">
        <v>3</v>
      </c>
      <c r="X266" s="66"/>
      <c r="Y266" s="66"/>
      <c r="Z266" s="66"/>
      <c r="AA266" s="70"/>
    </row>
    <row r="267" s="5" customFormat="1" ht="296" hidden="1" customHeight="1" spans="1:27">
      <c r="A267" s="30">
        <v>5</v>
      </c>
      <c r="B267" s="30" t="s">
        <v>891</v>
      </c>
      <c r="C267" s="30" t="s">
        <v>987</v>
      </c>
      <c r="D267" s="30" t="s">
        <v>988</v>
      </c>
      <c r="E267" s="31" t="s">
        <v>989</v>
      </c>
      <c r="F267" s="30" t="s">
        <v>34</v>
      </c>
      <c r="G267" s="32" t="s">
        <v>895</v>
      </c>
      <c r="H267" s="33">
        <f t="shared" si="62"/>
        <v>449</v>
      </c>
      <c r="I267" s="33">
        <v>449</v>
      </c>
      <c r="J267" s="33">
        <v>0</v>
      </c>
      <c r="K267" s="58">
        <v>0</v>
      </c>
      <c r="L267" s="58">
        <v>0</v>
      </c>
      <c r="M267" s="30"/>
      <c r="N267" s="31" t="s">
        <v>990</v>
      </c>
      <c r="O267" s="30" t="s">
        <v>557</v>
      </c>
      <c r="P267" s="30"/>
      <c r="Q267" s="5">
        <v>1</v>
      </c>
      <c r="S267" s="5">
        <v>1</v>
      </c>
      <c r="X267" s="66"/>
      <c r="Y267" s="66"/>
      <c r="Z267" s="66"/>
      <c r="AA267" s="70"/>
    </row>
    <row r="268" s="5" customFormat="1" ht="408" hidden="1" customHeight="1" spans="1:27">
      <c r="A268" s="30">
        <v>6</v>
      </c>
      <c r="B268" s="30" t="s">
        <v>891</v>
      </c>
      <c r="C268" s="30" t="s">
        <v>991</v>
      </c>
      <c r="D268" s="30" t="s">
        <v>992</v>
      </c>
      <c r="E268" s="31" t="s">
        <v>993</v>
      </c>
      <c r="F268" s="30" t="s">
        <v>34</v>
      </c>
      <c r="G268" s="32" t="s">
        <v>895</v>
      </c>
      <c r="H268" s="33">
        <f t="shared" si="62"/>
        <v>790</v>
      </c>
      <c r="I268" s="33">
        <v>790</v>
      </c>
      <c r="J268" s="33">
        <v>0</v>
      </c>
      <c r="K268" s="58">
        <v>0</v>
      </c>
      <c r="L268" s="58">
        <v>0</v>
      </c>
      <c r="M268" s="30"/>
      <c r="N268" s="31" t="s">
        <v>994</v>
      </c>
      <c r="O268" s="30" t="s">
        <v>557</v>
      </c>
      <c r="P268" s="30"/>
      <c r="Q268" s="5">
        <v>1</v>
      </c>
      <c r="S268" s="5">
        <v>1</v>
      </c>
      <c r="X268" s="66"/>
      <c r="Y268" s="66"/>
      <c r="Z268" s="66"/>
      <c r="AA268" s="70"/>
    </row>
    <row r="269" s="5" customFormat="1" ht="238" hidden="1" customHeight="1" spans="1:27">
      <c r="A269" s="30">
        <v>7</v>
      </c>
      <c r="B269" s="30" t="s">
        <v>891</v>
      </c>
      <c r="C269" s="30" t="s">
        <v>995</v>
      </c>
      <c r="D269" s="30" t="s">
        <v>996</v>
      </c>
      <c r="E269" s="31" t="s">
        <v>997</v>
      </c>
      <c r="F269" s="30" t="s">
        <v>34</v>
      </c>
      <c r="G269" s="32" t="s">
        <v>895</v>
      </c>
      <c r="H269" s="33">
        <f t="shared" si="62"/>
        <v>105</v>
      </c>
      <c r="I269" s="33">
        <v>105</v>
      </c>
      <c r="J269" s="33">
        <v>0</v>
      </c>
      <c r="K269" s="58">
        <v>0</v>
      </c>
      <c r="L269" s="58">
        <v>0</v>
      </c>
      <c r="M269" s="30"/>
      <c r="N269" s="31" t="s">
        <v>998</v>
      </c>
      <c r="O269" s="30" t="s">
        <v>557</v>
      </c>
      <c r="P269" s="30"/>
      <c r="Q269" s="5">
        <v>1</v>
      </c>
      <c r="S269" s="5">
        <v>1</v>
      </c>
      <c r="X269" s="66"/>
      <c r="Y269" s="66"/>
      <c r="Z269" s="66"/>
      <c r="AA269" s="70"/>
    </row>
    <row r="270" s="5" customFormat="1" ht="351" hidden="1" customHeight="1" spans="1:27">
      <c r="A270" s="30">
        <v>8</v>
      </c>
      <c r="B270" s="30" t="s">
        <v>891</v>
      </c>
      <c r="C270" s="30" t="s">
        <v>999</v>
      </c>
      <c r="D270" s="30" t="s">
        <v>921</v>
      </c>
      <c r="E270" s="31" t="s">
        <v>1000</v>
      </c>
      <c r="F270" s="30" t="s">
        <v>34</v>
      </c>
      <c r="G270" s="32" t="s">
        <v>1001</v>
      </c>
      <c r="H270" s="33">
        <f t="shared" si="62"/>
        <v>400</v>
      </c>
      <c r="I270" s="33">
        <v>400</v>
      </c>
      <c r="J270" s="33">
        <v>0</v>
      </c>
      <c r="K270" s="58">
        <v>0</v>
      </c>
      <c r="L270" s="58">
        <v>0</v>
      </c>
      <c r="M270" s="30"/>
      <c r="N270" s="31" t="s">
        <v>1002</v>
      </c>
      <c r="O270" s="30" t="s">
        <v>557</v>
      </c>
      <c r="P270" s="30"/>
      <c r="Q270" s="5">
        <v>1</v>
      </c>
      <c r="S270" s="5">
        <v>3</v>
      </c>
      <c r="X270" s="66"/>
      <c r="Y270" s="66"/>
      <c r="Z270" s="66"/>
      <c r="AA270" s="70"/>
    </row>
    <row r="271" s="5" customFormat="1" ht="299" hidden="1" customHeight="1" spans="1:27">
      <c r="A271" s="30">
        <v>9</v>
      </c>
      <c r="B271" s="30" t="s">
        <v>891</v>
      </c>
      <c r="C271" s="30" t="s">
        <v>1003</v>
      </c>
      <c r="D271" s="30" t="s">
        <v>1004</v>
      </c>
      <c r="E271" s="31" t="s">
        <v>1005</v>
      </c>
      <c r="F271" s="30" t="s">
        <v>34</v>
      </c>
      <c r="G271" s="32" t="s">
        <v>1001</v>
      </c>
      <c r="H271" s="33">
        <f t="shared" si="62"/>
        <v>80</v>
      </c>
      <c r="I271" s="33">
        <v>80</v>
      </c>
      <c r="J271" s="33">
        <v>0</v>
      </c>
      <c r="K271" s="58">
        <v>0</v>
      </c>
      <c r="L271" s="58">
        <v>0</v>
      </c>
      <c r="M271" s="30"/>
      <c r="N271" s="31" t="s">
        <v>1006</v>
      </c>
      <c r="O271" s="30" t="s">
        <v>557</v>
      </c>
      <c r="P271" s="30"/>
      <c r="Q271" s="5">
        <v>1</v>
      </c>
      <c r="S271" s="5">
        <v>3</v>
      </c>
      <c r="X271" s="66"/>
      <c r="Y271" s="66"/>
      <c r="Z271" s="66"/>
      <c r="AA271" s="70"/>
    </row>
    <row r="272" s="5" customFormat="1" ht="279" hidden="1" customHeight="1" spans="1:27">
      <c r="A272" s="30">
        <v>10</v>
      </c>
      <c r="B272" s="30" t="s">
        <v>891</v>
      </c>
      <c r="C272" s="30" t="s">
        <v>1007</v>
      </c>
      <c r="D272" s="30" t="s">
        <v>1008</v>
      </c>
      <c r="E272" s="31" t="s">
        <v>1009</v>
      </c>
      <c r="F272" s="30" t="s">
        <v>34</v>
      </c>
      <c r="G272" s="32" t="s">
        <v>895</v>
      </c>
      <c r="H272" s="33">
        <f t="shared" si="62"/>
        <v>576</v>
      </c>
      <c r="I272" s="33">
        <v>576</v>
      </c>
      <c r="J272" s="33">
        <v>0</v>
      </c>
      <c r="K272" s="58">
        <v>0</v>
      </c>
      <c r="L272" s="58">
        <v>0</v>
      </c>
      <c r="M272" s="30"/>
      <c r="N272" s="31" t="s">
        <v>1010</v>
      </c>
      <c r="O272" s="30" t="s">
        <v>557</v>
      </c>
      <c r="P272" s="30"/>
      <c r="Q272" s="5">
        <v>1</v>
      </c>
      <c r="S272" s="5">
        <v>1</v>
      </c>
      <c r="X272" s="66"/>
      <c r="Y272" s="66"/>
      <c r="Z272" s="66"/>
      <c r="AA272" s="70"/>
    </row>
    <row r="273" s="5" customFormat="1" ht="263" hidden="1" customHeight="1" spans="1:27">
      <c r="A273" s="30">
        <v>11</v>
      </c>
      <c r="B273" s="30" t="s">
        <v>891</v>
      </c>
      <c r="C273" s="30" t="s">
        <v>1011</v>
      </c>
      <c r="D273" s="30" t="s">
        <v>1012</v>
      </c>
      <c r="E273" s="31" t="s">
        <v>1013</v>
      </c>
      <c r="F273" s="30" t="s">
        <v>34</v>
      </c>
      <c r="G273" s="32" t="s">
        <v>895</v>
      </c>
      <c r="H273" s="33">
        <f t="shared" si="62"/>
        <v>102</v>
      </c>
      <c r="I273" s="33">
        <v>102</v>
      </c>
      <c r="J273" s="33">
        <v>0</v>
      </c>
      <c r="K273" s="58">
        <v>0</v>
      </c>
      <c r="L273" s="58">
        <v>0</v>
      </c>
      <c r="M273" s="30"/>
      <c r="N273" s="31" t="s">
        <v>1014</v>
      </c>
      <c r="O273" s="30" t="s">
        <v>557</v>
      </c>
      <c r="P273" s="30"/>
      <c r="Q273" s="5">
        <v>1</v>
      </c>
      <c r="S273" s="5">
        <v>3</v>
      </c>
      <c r="X273" s="66"/>
      <c r="Y273" s="66"/>
      <c r="Z273" s="66"/>
      <c r="AA273" s="70"/>
    </row>
    <row r="274" s="5" customFormat="1" ht="224" hidden="1" customHeight="1" spans="1:27">
      <c r="A274" s="30">
        <v>12</v>
      </c>
      <c r="B274" s="30" t="s">
        <v>891</v>
      </c>
      <c r="C274" s="30" t="s">
        <v>1015</v>
      </c>
      <c r="D274" s="30" t="s">
        <v>1016</v>
      </c>
      <c r="E274" s="31" t="s">
        <v>1017</v>
      </c>
      <c r="F274" s="30" t="s">
        <v>34</v>
      </c>
      <c r="G274" s="32" t="s">
        <v>895</v>
      </c>
      <c r="H274" s="33">
        <f t="shared" si="62"/>
        <v>299</v>
      </c>
      <c r="I274" s="33">
        <v>299</v>
      </c>
      <c r="J274" s="33">
        <v>0</v>
      </c>
      <c r="K274" s="58">
        <v>0</v>
      </c>
      <c r="L274" s="58">
        <v>0</v>
      </c>
      <c r="M274" s="30"/>
      <c r="N274" s="31" t="s">
        <v>1018</v>
      </c>
      <c r="O274" s="30" t="s">
        <v>557</v>
      </c>
      <c r="P274" s="30"/>
      <c r="Q274" s="5">
        <v>1</v>
      </c>
      <c r="S274" s="5">
        <v>1</v>
      </c>
      <c r="X274" s="66"/>
      <c r="Y274" s="66"/>
      <c r="Z274" s="66"/>
      <c r="AA274" s="70"/>
    </row>
    <row r="275" s="5" customFormat="1" ht="241" hidden="1" customHeight="1" spans="1:27">
      <c r="A275" s="30">
        <v>13</v>
      </c>
      <c r="B275" s="30" t="s">
        <v>891</v>
      </c>
      <c r="C275" s="30" t="s">
        <v>1019</v>
      </c>
      <c r="D275" s="30" t="s">
        <v>1020</v>
      </c>
      <c r="E275" s="31" t="s">
        <v>1021</v>
      </c>
      <c r="F275" s="30" t="s">
        <v>34</v>
      </c>
      <c r="G275" s="32" t="s">
        <v>895</v>
      </c>
      <c r="H275" s="33">
        <f t="shared" si="62"/>
        <v>125</v>
      </c>
      <c r="I275" s="33">
        <v>125</v>
      </c>
      <c r="J275" s="33">
        <v>0</v>
      </c>
      <c r="K275" s="58">
        <v>0</v>
      </c>
      <c r="L275" s="58">
        <v>0</v>
      </c>
      <c r="M275" s="30"/>
      <c r="N275" s="31" t="s">
        <v>1022</v>
      </c>
      <c r="O275" s="30" t="s">
        <v>557</v>
      </c>
      <c r="P275" s="30"/>
      <c r="Q275" s="5">
        <v>1</v>
      </c>
      <c r="S275" s="5">
        <v>3</v>
      </c>
      <c r="X275" s="66"/>
      <c r="Y275" s="66"/>
      <c r="Z275" s="66"/>
      <c r="AA275" s="70"/>
    </row>
    <row r="276" s="5" customFormat="1" ht="226" hidden="1" customHeight="1" spans="1:27">
      <c r="A276" s="30">
        <v>14</v>
      </c>
      <c r="B276" s="30" t="s">
        <v>891</v>
      </c>
      <c r="C276" s="30" t="s">
        <v>1023</v>
      </c>
      <c r="D276" s="30" t="s">
        <v>1024</v>
      </c>
      <c r="E276" s="31" t="s">
        <v>1025</v>
      </c>
      <c r="F276" s="30" t="s">
        <v>34</v>
      </c>
      <c r="G276" s="32" t="s">
        <v>1026</v>
      </c>
      <c r="H276" s="33">
        <f t="shared" si="62"/>
        <v>100</v>
      </c>
      <c r="I276" s="33">
        <v>100</v>
      </c>
      <c r="J276" s="33">
        <v>0</v>
      </c>
      <c r="K276" s="58">
        <v>0</v>
      </c>
      <c r="L276" s="58">
        <v>0</v>
      </c>
      <c r="M276" s="30"/>
      <c r="N276" s="31" t="s">
        <v>1027</v>
      </c>
      <c r="O276" s="30" t="s">
        <v>557</v>
      </c>
      <c r="P276" s="30"/>
      <c r="Q276" s="5">
        <v>1</v>
      </c>
      <c r="S276" s="5">
        <v>1</v>
      </c>
      <c r="X276" s="66"/>
      <c r="Y276" s="66"/>
      <c r="Z276" s="66"/>
      <c r="AA276" s="70"/>
    </row>
    <row r="277" s="5" customFormat="1" ht="226" hidden="1" customHeight="1" spans="1:27">
      <c r="A277" s="30">
        <v>15</v>
      </c>
      <c r="B277" s="30" t="s">
        <v>891</v>
      </c>
      <c r="C277" s="30" t="s">
        <v>1028</v>
      </c>
      <c r="D277" s="30" t="s">
        <v>1029</v>
      </c>
      <c r="E277" s="31" t="s">
        <v>1030</v>
      </c>
      <c r="F277" s="30" t="s">
        <v>34</v>
      </c>
      <c r="G277" s="32" t="s">
        <v>895</v>
      </c>
      <c r="H277" s="33">
        <f t="shared" si="62"/>
        <v>101</v>
      </c>
      <c r="I277" s="33">
        <v>101</v>
      </c>
      <c r="J277" s="33">
        <v>0</v>
      </c>
      <c r="K277" s="58">
        <v>0</v>
      </c>
      <c r="L277" s="58">
        <v>0</v>
      </c>
      <c r="M277" s="30"/>
      <c r="N277" s="31" t="s">
        <v>1031</v>
      </c>
      <c r="O277" s="30" t="s">
        <v>557</v>
      </c>
      <c r="P277" s="30"/>
      <c r="Q277" s="5">
        <v>1</v>
      </c>
      <c r="S277" s="5">
        <v>1</v>
      </c>
      <c r="X277" s="66"/>
      <c r="Y277" s="66"/>
      <c r="Z277" s="66"/>
      <c r="AA277" s="70"/>
    </row>
    <row r="278" s="5" customFormat="1" ht="300" hidden="1" customHeight="1" spans="1:27">
      <c r="A278" s="30">
        <v>16</v>
      </c>
      <c r="B278" s="30" t="s">
        <v>891</v>
      </c>
      <c r="C278" s="30" t="s">
        <v>1032</v>
      </c>
      <c r="D278" s="30" t="s">
        <v>1033</v>
      </c>
      <c r="E278" s="31" t="s">
        <v>1034</v>
      </c>
      <c r="F278" s="30" t="s">
        <v>34</v>
      </c>
      <c r="G278" s="32" t="s">
        <v>895</v>
      </c>
      <c r="H278" s="33">
        <f t="shared" si="62"/>
        <v>1058</v>
      </c>
      <c r="I278" s="33">
        <v>1058</v>
      </c>
      <c r="J278" s="33">
        <v>0</v>
      </c>
      <c r="K278" s="58">
        <v>0</v>
      </c>
      <c r="L278" s="58">
        <v>0</v>
      </c>
      <c r="M278" s="30"/>
      <c r="N278" s="31" t="s">
        <v>1035</v>
      </c>
      <c r="O278" s="30" t="s">
        <v>557</v>
      </c>
      <c r="P278" s="30"/>
      <c r="Q278" s="5">
        <v>1</v>
      </c>
      <c r="S278" s="5">
        <v>1</v>
      </c>
      <c r="X278" s="66"/>
      <c r="Y278" s="66"/>
      <c r="Z278" s="66"/>
      <c r="AA278" s="70"/>
    </row>
    <row r="279" s="5" customFormat="1" ht="196" hidden="1" customHeight="1" spans="1:27">
      <c r="A279" s="30">
        <v>17</v>
      </c>
      <c r="B279" s="30" t="s">
        <v>891</v>
      </c>
      <c r="C279" s="30" t="s">
        <v>1036</v>
      </c>
      <c r="D279" s="30" t="s">
        <v>1037</v>
      </c>
      <c r="E279" s="31" t="s">
        <v>1038</v>
      </c>
      <c r="F279" s="30" t="s">
        <v>34</v>
      </c>
      <c r="G279" s="32" t="s">
        <v>1026</v>
      </c>
      <c r="H279" s="33">
        <f t="shared" si="62"/>
        <v>200</v>
      </c>
      <c r="I279" s="33">
        <v>200</v>
      </c>
      <c r="J279" s="33">
        <v>0</v>
      </c>
      <c r="K279" s="58">
        <v>0</v>
      </c>
      <c r="L279" s="58">
        <v>0</v>
      </c>
      <c r="M279" s="30"/>
      <c r="N279" s="31" t="s">
        <v>1039</v>
      </c>
      <c r="O279" s="30" t="s">
        <v>557</v>
      </c>
      <c r="P279" s="30"/>
      <c r="Q279" s="5">
        <v>1</v>
      </c>
      <c r="S279" s="5">
        <v>1</v>
      </c>
      <c r="X279" s="66"/>
      <c r="Y279" s="66"/>
      <c r="Z279" s="66"/>
      <c r="AA279" s="70"/>
    </row>
    <row r="280" s="5" customFormat="1" ht="220" hidden="1" customHeight="1" spans="1:27">
      <c r="A280" s="30">
        <v>18</v>
      </c>
      <c r="B280" s="30" t="s">
        <v>891</v>
      </c>
      <c r="C280" s="30" t="s">
        <v>1040</v>
      </c>
      <c r="D280" s="30" t="s">
        <v>1041</v>
      </c>
      <c r="E280" s="31" t="s">
        <v>1042</v>
      </c>
      <c r="F280" s="30" t="s">
        <v>34</v>
      </c>
      <c r="G280" s="32" t="s">
        <v>1026</v>
      </c>
      <c r="H280" s="33">
        <f t="shared" si="62"/>
        <v>240</v>
      </c>
      <c r="I280" s="33">
        <v>240</v>
      </c>
      <c r="J280" s="33">
        <v>0</v>
      </c>
      <c r="K280" s="58">
        <v>0</v>
      </c>
      <c r="L280" s="58">
        <v>0</v>
      </c>
      <c r="M280" s="30"/>
      <c r="N280" s="31" t="s">
        <v>1043</v>
      </c>
      <c r="O280" s="30" t="s">
        <v>557</v>
      </c>
      <c r="P280" s="30"/>
      <c r="Q280" s="5">
        <v>1</v>
      </c>
      <c r="S280" s="5">
        <v>1</v>
      </c>
      <c r="X280" s="66"/>
      <c r="Y280" s="66"/>
      <c r="Z280" s="66"/>
      <c r="AA280" s="70"/>
    </row>
    <row r="281" s="5" customFormat="1" ht="205" hidden="1" customHeight="1" spans="1:27">
      <c r="A281" s="30">
        <v>19</v>
      </c>
      <c r="B281" s="30" t="s">
        <v>891</v>
      </c>
      <c r="C281" s="30" t="s">
        <v>1044</v>
      </c>
      <c r="D281" s="30" t="s">
        <v>1045</v>
      </c>
      <c r="E281" s="31" t="s">
        <v>1046</v>
      </c>
      <c r="F281" s="30" t="s">
        <v>34</v>
      </c>
      <c r="G281" s="32" t="s">
        <v>895</v>
      </c>
      <c r="H281" s="33">
        <f t="shared" si="62"/>
        <v>54</v>
      </c>
      <c r="I281" s="33">
        <v>54</v>
      </c>
      <c r="J281" s="33">
        <v>0</v>
      </c>
      <c r="K281" s="58">
        <v>0</v>
      </c>
      <c r="L281" s="58">
        <v>0</v>
      </c>
      <c r="M281" s="30"/>
      <c r="N281" s="31" t="s">
        <v>1047</v>
      </c>
      <c r="O281" s="30" t="s">
        <v>557</v>
      </c>
      <c r="P281" s="30"/>
      <c r="Q281" s="5">
        <v>1</v>
      </c>
      <c r="S281" s="5">
        <v>1</v>
      </c>
      <c r="X281" s="66"/>
      <c r="Y281" s="66"/>
      <c r="Z281" s="66"/>
      <c r="AA281" s="70"/>
    </row>
    <row r="282" s="5" customFormat="1" ht="261" hidden="1" customHeight="1" spans="1:27">
      <c r="A282" s="30">
        <v>20</v>
      </c>
      <c r="B282" s="30" t="s">
        <v>891</v>
      </c>
      <c r="C282" s="30" t="s">
        <v>1048</v>
      </c>
      <c r="D282" s="30" t="s">
        <v>938</v>
      </c>
      <c r="E282" s="31" t="s">
        <v>1049</v>
      </c>
      <c r="F282" s="30" t="s">
        <v>34</v>
      </c>
      <c r="G282" s="32" t="s">
        <v>895</v>
      </c>
      <c r="H282" s="33">
        <f t="shared" si="62"/>
        <v>210</v>
      </c>
      <c r="I282" s="33">
        <v>210</v>
      </c>
      <c r="J282" s="33">
        <v>0</v>
      </c>
      <c r="K282" s="58">
        <v>0</v>
      </c>
      <c r="L282" s="58">
        <v>0</v>
      </c>
      <c r="M282" s="30"/>
      <c r="N282" s="31" t="s">
        <v>1050</v>
      </c>
      <c r="O282" s="30" t="s">
        <v>557</v>
      </c>
      <c r="P282" s="30"/>
      <c r="Q282" s="5">
        <v>1</v>
      </c>
      <c r="S282" s="5">
        <v>3</v>
      </c>
      <c r="X282" s="66"/>
      <c r="Y282" s="66"/>
      <c r="Z282" s="66"/>
      <c r="AA282" s="70"/>
    </row>
    <row r="283" s="5" customFormat="1" ht="262" hidden="1" customHeight="1" spans="1:27">
      <c r="A283" s="30">
        <v>21</v>
      </c>
      <c r="B283" s="30" t="s">
        <v>891</v>
      </c>
      <c r="C283" s="30" t="s">
        <v>1051</v>
      </c>
      <c r="D283" s="30" t="s">
        <v>996</v>
      </c>
      <c r="E283" s="31" t="s">
        <v>1052</v>
      </c>
      <c r="F283" s="30" t="s">
        <v>34</v>
      </c>
      <c r="G283" s="32" t="s">
        <v>895</v>
      </c>
      <c r="H283" s="33">
        <f t="shared" si="62"/>
        <v>715</v>
      </c>
      <c r="I283" s="33">
        <v>715</v>
      </c>
      <c r="J283" s="33">
        <v>0</v>
      </c>
      <c r="K283" s="58">
        <v>0</v>
      </c>
      <c r="L283" s="58">
        <v>0</v>
      </c>
      <c r="M283" s="30"/>
      <c r="N283" s="31" t="s">
        <v>1053</v>
      </c>
      <c r="O283" s="30" t="s">
        <v>557</v>
      </c>
      <c r="P283" s="30"/>
      <c r="Q283" s="5">
        <v>1</v>
      </c>
      <c r="S283" s="5">
        <v>3</v>
      </c>
      <c r="X283" s="66"/>
      <c r="Y283" s="66"/>
      <c r="Z283" s="66"/>
      <c r="AA283" s="70"/>
    </row>
    <row r="284" s="4" customFormat="1" ht="36" hidden="1" customHeight="1" spans="1:27">
      <c r="A284" s="37" t="s">
        <v>164</v>
      </c>
      <c r="B284" s="37"/>
      <c r="C284" s="37"/>
      <c r="D284" s="37"/>
      <c r="E284" s="26">
        <v>12</v>
      </c>
      <c r="F284" s="26"/>
      <c r="G284" s="27"/>
      <c r="H284" s="29">
        <f t="shared" ref="H284:L284" si="63">SUM(H285:H296)</f>
        <v>4738.23</v>
      </c>
      <c r="I284" s="29">
        <f t="shared" si="63"/>
        <v>4738.23</v>
      </c>
      <c r="J284" s="29">
        <f t="shared" si="63"/>
        <v>0</v>
      </c>
      <c r="K284" s="29">
        <f t="shared" si="63"/>
        <v>0</v>
      </c>
      <c r="L284" s="29">
        <f t="shared" si="63"/>
        <v>91</v>
      </c>
      <c r="M284" s="26"/>
      <c r="N284" s="57"/>
      <c r="O284" s="26"/>
      <c r="P284" s="26"/>
      <c r="X284" s="65"/>
      <c r="Y284" s="65"/>
      <c r="Z284" s="65"/>
      <c r="AA284" s="69"/>
    </row>
    <row r="285" s="5" customFormat="1" ht="409" hidden="1" customHeight="1" spans="1:27">
      <c r="A285" s="30">
        <v>1</v>
      </c>
      <c r="B285" s="30" t="s">
        <v>891</v>
      </c>
      <c r="C285" s="30" t="s">
        <v>1054</v>
      </c>
      <c r="D285" s="30" t="s">
        <v>1055</v>
      </c>
      <c r="E285" s="34" t="s">
        <v>1056</v>
      </c>
      <c r="F285" s="30" t="s">
        <v>34</v>
      </c>
      <c r="G285" s="32" t="s">
        <v>895</v>
      </c>
      <c r="H285" s="33">
        <f t="shared" ref="H285:H296" si="64">I285+J285+K285</f>
        <v>805.26</v>
      </c>
      <c r="I285" s="33">
        <v>805.26</v>
      </c>
      <c r="J285" s="33">
        <v>0</v>
      </c>
      <c r="K285" s="58">
        <v>0</v>
      </c>
      <c r="L285" s="58">
        <v>0</v>
      </c>
      <c r="M285" s="30"/>
      <c r="N285" s="31" t="s">
        <v>1057</v>
      </c>
      <c r="O285" s="30" t="s">
        <v>412</v>
      </c>
      <c r="P285" s="30" t="s">
        <v>1058</v>
      </c>
      <c r="Q285" s="5">
        <v>1</v>
      </c>
      <c r="U285" s="5">
        <v>4</v>
      </c>
      <c r="X285" s="66"/>
      <c r="Y285" s="66"/>
      <c r="Z285" s="66"/>
      <c r="AA285" s="70"/>
    </row>
    <row r="286" s="5" customFormat="1" ht="401" hidden="1" customHeight="1" spans="1:27">
      <c r="A286" s="30">
        <v>2</v>
      </c>
      <c r="B286" s="30" t="s">
        <v>891</v>
      </c>
      <c r="C286" s="30" t="s">
        <v>1059</v>
      </c>
      <c r="D286" s="30" t="s">
        <v>1060</v>
      </c>
      <c r="E286" s="36" t="s">
        <v>1061</v>
      </c>
      <c r="F286" s="30" t="s">
        <v>34</v>
      </c>
      <c r="G286" s="32" t="s">
        <v>895</v>
      </c>
      <c r="H286" s="33">
        <f t="shared" si="64"/>
        <v>673.97</v>
      </c>
      <c r="I286" s="33">
        <v>673.97</v>
      </c>
      <c r="J286" s="33">
        <v>0</v>
      </c>
      <c r="K286" s="58">
        <v>0</v>
      </c>
      <c r="L286" s="58">
        <v>0</v>
      </c>
      <c r="M286" s="30"/>
      <c r="N286" s="31" t="s">
        <v>1062</v>
      </c>
      <c r="O286" s="30" t="s">
        <v>412</v>
      </c>
      <c r="P286" s="30"/>
      <c r="Q286" s="5">
        <v>1</v>
      </c>
      <c r="U286" s="5">
        <v>4</v>
      </c>
      <c r="X286" s="66"/>
      <c r="Y286" s="66"/>
      <c r="Z286" s="66"/>
      <c r="AA286" s="70"/>
    </row>
    <row r="287" s="5" customFormat="1" ht="247" hidden="1" customHeight="1" spans="1:27">
      <c r="A287" s="30">
        <v>3</v>
      </c>
      <c r="B287" s="30" t="s">
        <v>891</v>
      </c>
      <c r="C287" s="30" t="s">
        <v>1063</v>
      </c>
      <c r="D287" s="30" t="s">
        <v>1064</v>
      </c>
      <c r="E287" s="31" t="s">
        <v>1065</v>
      </c>
      <c r="F287" s="30" t="s">
        <v>34</v>
      </c>
      <c r="G287" s="32" t="s">
        <v>1066</v>
      </c>
      <c r="H287" s="33">
        <f t="shared" si="64"/>
        <v>290</v>
      </c>
      <c r="I287" s="33">
        <v>290</v>
      </c>
      <c r="J287" s="33">
        <v>0</v>
      </c>
      <c r="K287" s="58">
        <v>0</v>
      </c>
      <c r="L287" s="58">
        <v>91</v>
      </c>
      <c r="M287" s="30"/>
      <c r="N287" s="31" t="s">
        <v>1067</v>
      </c>
      <c r="O287" s="30" t="s">
        <v>412</v>
      </c>
      <c r="P287" s="30" t="s">
        <v>275</v>
      </c>
      <c r="Q287" s="5">
        <v>1</v>
      </c>
      <c r="U287" s="5">
        <v>4</v>
      </c>
      <c r="X287" s="66"/>
      <c r="Y287" s="66"/>
      <c r="Z287" s="66"/>
      <c r="AA287" s="70"/>
    </row>
    <row r="288" s="5" customFormat="1" ht="301" hidden="1" customHeight="1" spans="1:27">
      <c r="A288" s="30">
        <v>4</v>
      </c>
      <c r="B288" s="30" t="s">
        <v>891</v>
      </c>
      <c r="C288" s="30" t="s">
        <v>1068</v>
      </c>
      <c r="D288" s="30" t="s">
        <v>1069</v>
      </c>
      <c r="E288" s="31" t="s">
        <v>1070</v>
      </c>
      <c r="F288" s="30" t="s">
        <v>34</v>
      </c>
      <c r="G288" s="32" t="s">
        <v>895</v>
      </c>
      <c r="H288" s="33">
        <f t="shared" si="64"/>
        <v>614</v>
      </c>
      <c r="I288" s="33">
        <v>614</v>
      </c>
      <c r="J288" s="33">
        <v>0</v>
      </c>
      <c r="K288" s="58">
        <v>0</v>
      </c>
      <c r="L288" s="58">
        <v>0</v>
      </c>
      <c r="M288" s="30"/>
      <c r="N288" s="31" t="s">
        <v>1071</v>
      </c>
      <c r="O288" s="30" t="s">
        <v>557</v>
      </c>
      <c r="P288" s="30"/>
      <c r="Q288" s="5">
        <v>1</v>
      </c>
      <c r="U288" s="5">
        <v>4</v>
      </c>
      <c r="X288" s="66"/>
      <c r="Y288" s="66"/>
      <c r="Z288" s="66"/>
      <c r="AA288" s="70"/>
    </row>
    <row r="289" s="5" customFormat="1" ht="348" hidden="1" customHeight="1" spans="1:27">
      <c r="A289" s="30">
        <v>5</v>
      </c>
      <c r="B289" s="30" t="s">
        <v>891</v>
      </c>
      <c r="C289" s="30" t="s">
        <v>1072</v>
      </c>
      <c r="D289" s="30" t="s">
        <v>1073</v>
      </c>
      <c r="E289" s="31" t="s">
        <v>1074</v>
      </c>
      <c r="F289" s="30" t="s">
        <v>34</v>
      </c>
      <c r="G289" s="32" t="s">
        <v>895</v>
      </c>
      <c r="H289" s="33">
        <f t="shared" si="64"/>
        <v>411</v>
      </c>
      <c r="I289" s="33">
        <v>411</v>
      </c>
      <c r="J289" s="33">
        <v>0</v>
      </c>
      <c r="K289" s="58">
        <v>0</v>
      </c>
      <c r="L289" s="58">
        <v>0</v>
      </c>
      <c r="M289" s="30"/>
      <c r="N289" s="31" t="s">
        <v>1075</v>
      </c>
      <c r="O289" s="30" t="s">
        <v>557</v>
      </c>
      <c r="P289" s="30"/>
      <c r="Q289" s="5">
        <v>1</v>
      </c>
      <c r="U289" s="5">
        <v>4</v>
      </c>
      <c r="X289" s="66"/>
      <c r="Y289" s="66"/>
      <c r="Z289" s="66"/>
      <c r="AA289" s="70"/>
    </row>
    <row r="290" s="5" customFormat="1" ht="317" hidden="1" customHeight="1" spans="1:27">
      <c r="A290" s="30">
        <v>6</v>
      </c>
      <c r="B290" s="30" t="s">
        <v>891</v>
      </c>
      <c r="C290" s="30" t="s">
        <v>1076</v>
      </c>
      <c r="D290" s="30" t="s">
        <v>1077</v>
      </c>
      <c r="E290" s="31" t="s">
        <v>1078</v>
      </c>
      <c r="F290" s="30" t="s">
        <v>34</v>
      </c>
      <c r="G290" s="32" t="s">
        <v>895</v>
      </c>
      <c r="H290" s="33">
        <f t="shared" si="64"/>
        <v>78</v>
      </c>
      <c r="I290" s="33">
        <v>78</v>
      </c>
      <c r="J290" s="33">
        <v>0</v>
      </c>
      <c r="K290" s="58">
        <v>0</v>
      </c>
      <c r="L290" s="58">
        <v>0</v>
      </c>
      <c r="M290" s="30"/>
      <c r="N290" s="31" t="s">
        <v>1079</v>
      </c>
      <c r="O290" s="30" t="s">
        <v>557</v>
      </c>
      <c r="P290" s="30"/>
      <c r="Q290" s="5">
        <v>1</v>
      </c>
      <c r="U290" s="5">
        <v>4</v>
      </c>
      <c r="X290" s="66"/>
      <c r="Y290" s="66"/>
      <c r="Z290" s="66"/>
      <c r="AA290" s="70"/>
    </row>
    <row r="291" s="5" customFormat="1" ht="368" hidden="1" customHeight="1" spans="1:27">
      <c r="A291" s="30">
        <v>7</v>
      </c>
      <c r="B291" s="30" t="s">
        <v>891</v>
      </c>
      <c r="C291" s="30" t="s">
        <v>1080</v>
      </c>
      <c r="D291" s="30" t="s">
        <v>1081</v>
      </c>
      <c r="E291" s="31" t="s">
        <v>1082</v>
      </c>
      <c r="F291" s="30" t="s">
        <v>34</v>
      </c>
      <c r="G291" s="32" t="s">
        <v>895</v>
      </c>
      <c r="H291" s="33">
        <f t="shared" si="64"/>
        <v>564</v>
      </c>
      <c r="I291" s="33">
        <v>564</v>
      </c>
      <c r="J291" s="33">
        <v>0</v>
      </c>
      <c r="K291" s="58">
        <v>0</v>
      </c>
      <c r="L291" s="58">
        <v>0</v>
      </c>
      <c r="M291" s="30"/>
      <c r="N291" s="31" t="s">
        <v>1083</v>
      </c>
      <c r="O291" s="30" t="s">
        <v>557</v>
      </c>
      <c r="P291" s="30"/>
      <c r="Q291" s="5">
        <v>1</v>
      </c>
      <c r="U291" s="5">
        <v>4</v>
      </c>
      <c r="X291" s="66"/>
      <c r="Y291" s="66"/>
      <c r="Z291" s="66"/>
      <c r="AA291" s="70"/>
    </row>
    <row r="292" s="5" customFormat="1" ht="272" hidden="1" customHeight="1" spans="1:27">
      <c r="A292" s="30">
        <v>8</v>
      </c>
      <c r="B292" s="30" t="s">
        <v>891</v>
      </c>
      <c r="C292" s="30" t="s">
        <v>1084</v>
      </c>
      <c r="D292" s="30" t="s">
        <v>1004</v>
      </c>
      <c r="E292" s="31" t="s">
        <v>1085</v>
      </c>
      <c r="F292" s="30" t="s">
        <v>34</v>
      </c>
      <c r="G292" s="32" t="s">
        <v>895</v>
      </c>
      <c r="H292" s="33">
        <f t="shared" si="64"/>
        <v>428</v>
      </c>
      <c r="I292" s="33">
        <v>428</v>
      </c>
      <c r="J292" s="33">
        <v>0</v>
      </c>
      <c r="K292" s="58">
        <v>0</v>
      </c>
      <c r="L292" s="58">
        <v>0</v>
      </c>
      <c r="M292" s="30"/>
      <c r="N292" s="31" t="s">
        <v>1086</v>
      </c>
      <c r="O292" s="30" t="s">
        <v>557</v>
      </c>
      <c r="P292" s="30"/>
      <c r="Q292" s="5">
        <v>1</v>
      </c>
      <c r="U292" s="5">
        <v>4</v>
      </c>
      <c r="X292" s="66"/>
      <c r="Y292" s="66"/>
      <c r="Z292" s="66"/>
      <c r="AA292" s="70"/>
    </row>
    <row r="293" s="5" customFormat="1" ht="207" hidden="1" customHeight="1" spans="1:27">
      <c r="A293" s="30">
        <v>9</v>
      </c>
      <c r="B293" s="30" t="s">
        <v>891</v>
      </c>
      <c r="C293" s="30" t="s">
        <v>1087</v>
      </c>
      <c r="D293" s="30" t="s">
        <v>1088</v>
      </c>
      <c r="E293" s="31" t="s">
        <v>1089</v>
      </c>
      <c r="F293" s="30" t="s">
        <v>34</v>
      </c>
      <c r="G293" s="32" t="s">
        <v>895</v>
      </c>
      <c r="H293" s="33">
        <f t="shared" si="64"/>
        <v>196</v>
      </c>
      <c r="I293" s="33">
        <v>196</v>
      </c>
      <c r="J293" s="33">
        <v>0</v>
      </c>
      <c r="K293" s="58">
        <v>0</v>
      </c>
      <c r="L293" s="58">
        <v>0</v>
      </c>
      <c r="M293" s="30"/>
      <c r="N293" s="31" t="s">
        <v>1090</v>
      </c>
      <c r="O293" s="30" t="s">
        <v>557</v>
      </c>
      <c r="P293" s="30"/>
      <c r="Q293" s="5">
        <v>1</v>
      </c>
      <c r="U293" s="5">
        <v>4</v>
      </c>
      <c r="X293" s="66"/>
      <c r="Y293" s="66"/>
      <c r="Z293" s="66"/>
      <c r="AA293" s="70"/>
    </row>
    <row r="294" s="5" customFormat="1" ht="267" hidden="1" customHeight="1" spans="1:27">
      <c r="A294" s="30">
        <v>10</v>
      </c>
      <c r="B294" s="30" t="s">
        <v>891</v>
      </c>
      <c r="C294" s="30" t="s">
        <v>1091</v>
      </c>
      <c r="D294" s="30" t="s">
        <v>1092</v>
      </c>
      <c r="E294" s="31" t="s">
        <v>1093</v>
      </c>
      <c r="F294" s="30" t="s">
        <v>34</v>
      </c>
      <c r="G294" s="32" t="s">
        <v>895</v>
      </c>
      <c r="H294" s="33">
        <f t="shared" si="64"/>
        <v>305</v>
      </c>
      <c r="I294" s="33">
        <v>305</v>
      </c>
      <c r="J294" s="33">
        <v>0</v>
      </c>
      <c r="K294" s="58">
        <v>0</v>
      </c>
      <c r="L294" s="58">
        <v>0</v>
      </c>
      <c r="M294" s="30"/>
      <c r="N294" s="31" t="s">
        <v>1094</v>
      </c>
      <c r="O294" s="30" t="s">
        <v>557</v>
      </c>
      <c r="P294" s="30"/>
      <c r="Q294" s="5">
        <v>1</v>
      </c>
      <c r="U294" s="5">
        <v>4</v>
      </c>
      <c r="X294" s="66"/>
      <c r="Y294" s="66"/>
      <c r="Z294" s="66"/>
      <c r="AA294" s="70"/>
    </row>
    <row r="295" s="5" customFormat="1" ht="222" hidden="1" customHeight="1" spans="1:27">
      <c r="A295" s="30">
        <v>11</v>
      </c>
      <c r="B295" s="30" t="s">
        <v>891</v>
      </c>
      <c r="C295" s="30" t="s">
        <v>1095</v>
      </c>
      <c r="D295" s="30" t="s">
        <v>1064</v>
      </c>
      <c r="E295" s="31" t="s">
        <v>1096</v>
      </c>
      <c r="F295" s="30" t="s">
        <v>34</v>
      </c>
      <c r="G295" s="32" t="s">
        <v>895</v>
      </c>
      <c r="H295" s="33">
        <f t="shared" si="64"/>
        <v>113</v>
      </c>
      <c r="I295" s="33">
        <v>113</v>
      </c>
      <c r="J295" s="33">
        <v>0</v>
      </c>
      <c r="K295" s="58">
        <v>0</v>
      </c>
      <c r="L295" s="58">
        <v>0</v>
      </c>
      <c r="M295" s="30"/>
      <c r="N295" s="31" t="s">
        <v>1097</v>
      </c>
      <c r="O295" s="30" t="s">
        <v>557</v>
      </c>
      <c r="P295" s="30"/>
      <c r="Q295" s="5">
        <v>1</v>
      </c>
      <c r="U295" s="5">
        <v>4</v>
      </c>
      <c r="X295" s="66"/>
      <c r="Y295" s="66"/>
      <c r="Z295" s="66"/>
      <c r="AA295" s="70"/>
    </row>
    <row r="296" s="5" customFormat="1" ht="265" hidden="1" customHeight="1" spans="1:27">
      <c r="A296" s="30">
        <v>12</v>
      </c>
      <c r="B296" s="30" t="s">
        <v>891</v>
      </c>
      <c r="C296" s="30" t="s">
        <v>1098</v>
      </c>
      <c r="D296" s="30" t="s">
        <v>1099</v>
      </c>
      <c r="E296" s="31" t="s">
        <v>1100</v>
      </c>
      <c r="F296" s="30" t="s">
        <v>34</v>
      </c>
      <c r="G296" s="32" t="s">
        <v>895</v>
      </c>
      <c r="H296" s="33">
        <f t="shared" si="64"/>
        <v>260</v>
      </c>
      <c r="I296" s="33">
        <v>260</v>
      </c>
      <c r="J296" s="33">
        <v>0</v>
      </c>
      <c r="K296" s="58">
        <v>0</v>
      </c>
      <c r="L296" s="58">
        <v>0</v>
      </c>
      <c r="M296" s="30"/>
      <c r="N296" s="31" t="s">
        <v>1101</v>
      </c>
      <c r="O296" s="30" t="s">
        <v>557</v>
      </c>
      <c r="P296" s="30"/>
      <c r="Q296" s="5">
        <v>1</v>
      </c>
      <c r="U296" s="5">
        <v>4</v>
      </c>
      <c r="X296" s="66"/>
      <c r="Y296" s="66"/>
      <c r="Z296" s="66"/>
      <c r="AA296" s="70"/>
    </row>
    <row r="297" s="4" customFormat="1" ht="36" hidden="1" customHeight="1" spans="1:27">
      <c r="A297" s="37" t="s">
        <v>190</v>
      </c>
      <c r="B297" s="37"/>
      <c r="C297" s="37"/>
      <c r="D297" s="37"/>
      <c r="E297" s="26">
        <v>1</v>
      </c>
      <c r="F297" s="26"/>
      <c r="G297" s="27"/>
      <c r="H297" s="29">
        <f t="shared" ref="H297:L297" si="65">SUM(H298)</f>
        <v>420</v>
      </c>
      <c r="I297" s="29">
        <f t="shared" si="65"/>
        <v>420</v>
      </c>
      <c r="J297" s="29">
        <f t="shared" si="65"/>
        <v>0</v>
      </c>
      <c r="K297" s="29">
        <f t="shared" si="65"/>
        <v>0</v>
      </c>
      <c r="L297" s="29">
        <f t="shared" si="65"/>
        <v>0</v>
      </c>
      <c r="M297" s="26"/>
      <c r="N297" s="57"/>
      <c r="O297" s="26"/>
      <c r="P297" s="26"/>
      <c r="X297" s="65"/>
      <c r="Y297" s="65"/>
      <c r="Z297" s="65"/>
      <c r="AA297" s="69"/>
    </row>
    <row r="298" s="5" customFormat="1" ht="357" hidden="1" customHeight="1" spans="1:27">
      <c r="A298" s="30">
        <v>1</v>
      </c>
      <c r="B298" s="30" t="s">
        <v>891</v>
      </c>
      <c r="C298" s="30" t="s">
        <v>1102</v>
      </c>
      <c r="D298" s="30" t="s">
        <v>959</v>
      </c>
      <c r="E298" s="31" t="s">
        <v>1103</v>
      </c>
      <c r="F298" s="30" t="s">
        <v>34</v>
      </c>
      <c r="G298" s="32" t="s">
        <v>895</v>
      </c>
      <c r="H298" s="33">
        <f t="shared" ref="H298:H322" si="66">I298+J298+K298</f>
        <v>420</v>
      </c>
      <c r="I298" s="33">
        <v>420</v>
      </c>
      <c r="J298" s="33">
        <v>0</v>
      </c>
      <c r="K298" s="58">
        <v>0</v>
      </c>
      <c r="L298" s="58">
        <v>0</v>
      </c>
      <c r="M298" s="30"/>
      <c r="N298" s="31" t="s">
        <v>1104</v>
      </c>
      <c r="O298" s="30" t="s">
        <v>557</v>
      </c>
      <c r="P298" s="30"/>
      <c r="Q298" s="5">
        <v>1</v>
      </c>
      <c r="T298" s="5">
        <v>4</v>
      </c>
      <c r="X298" s="66"/>
      <c r="Y298" s="66"/>
      <c r="Z298" s="66"/>
      <c r="AA298" s="70"/>
    </row>
    <row r="299" s="4" customFormat="1" ht="36" hidden="1" customHeight="1" spans="1:27">
      <c r="A299" s="26" t="s">
        <v>209</v>
      </c>
      <c r="B299" s="26"/>
      <c r="C299" s="26"/>
      <c r="D299" s="26"/>
      <c r="E299" s="26">
        <v>1</v>
      </c>
      <c r="F299" s="26"/>
      <c r="G299" s="27"/>
      <c r="H299" s="29">
        <f t="shared" ref="H299:L299" si="67">SUM(H300)</f>
        <v>534.2</v>
      </c>
      <c r="I299" s="29">
        <f t="shared" si="67"/>
        <v>534.2</v>
      </c>
      <c r="J299" s="29">
        <f t="shared" si="67"/>
        <v>0</v>
      </c>
      <c r="K299" s="29">
        <f t="shared" si="67"/>
        <v>0</v>
      </c>
      <c r="L299" s="29">
        <f t="shared" si="67"/>
        <v>0</v>
      </c>
      <c r="M299" s="26"/>
      <c r="N299" s="57"/>
      <c r="O299" s="26"/>
      <c r="P299" s="26"/>
      <c r="X299" s="65"/>
      <c r="Y299" s="65"/>
      <c r="Z299" s="65"/>
      <c r="AA299" s="69"/>
    </row>
    <row r="300" s="5" customFormat="1" ht="92" hidden="1" customHeight="1" spans="1:27">
      <c r="A300" s="41">
        <v>1</v>
      </c>
      <c r="B300" s="41" t="s">
        <v>891</v>
      </c>
      <c r="C300" s="42" t="s">
        <v>1105</v>
      </c>
      <c r="D300" s="41" t="s">
        <v>891</v>
      </c>
      <c r="E300" s="43" t="s">
        <v>1106</v>
      </c>
      <c r="F300" s="41" t="s">
        <v>34</v>
      </c>
      <c r="G300" s="41" t="s">
        <v>895</v>
      </c>
      <c r="H300" s="44">
        <f t="shared" si="66"/>
        <v>534.2</v>
      </c>
      <c r="I300" s="44">
        <v>534.2</v>
      </c>
      <c r="J300" s="44">
        <v>0</v>
      </c>
      <c r="K300" s="44">
        <v>0</v>
      </c>
      <c r="L300" s="44">
        <v>0</v>
      </c>
      <c r="M300" s="41"/>
      <c r="N300" s="43" t="s">
        <v>1107</v>
      </c>
      <c r="O300" s="41" t="s">
        <v>412</v>
      </c>
      <c r="P300" s="41"/>
      <c r="Q300" s="5">
        <v>1</v>
      </c>
      <c r="X300" s="66"/>
      <c r="Y300" s="66"/>
      <c r="Z300" s="66"/>
      <c r="AA300" s="70"/>
    </row>
    <row r="301" s="4" customFormat="1" ht="36" hidden="1" customHeight="1" spans="1:27">
      <c r="A301" s="28" t="s">
        <v>1108</v>
      </c>
      <c r="B301" s="28"/>
      <c r="C301" s="28"/>
      <c r="D301" s="28"/>
      <c r="E301" s="26">
        <f t="shared" ref="E301:L301" si="68">E302+E323+E326+E333+E335</f>
        <v>30</v>
      </c>
      <c r="F301" s="26"/>
      <c r="G301" s="27"/>
      <c r="H301" s="26">
        <f t="shared" si="68"/>
        <v>23811.76</v>
      </c>
      <c r="I301" s="26">
        <f t="shared" si="68"/>
        <v>23811.76</v>
      </c>
      <c r="J301" s="26">
        <f t="shared" si="68"/>
        <v>0</v>
      </c>
      <c r="K301" s="26">
        <f t="shared" si="68"/>
        <v>0</v>
      </c>
      <c r="L301" s="26">
        <f t="shared" si="68"/>
        <v>2289.64</v>
      </c>
      <c r="M301" s="26"/>
      <c r="N301" s="57"/>
      <c r="O301" s="26"/>
      <c r="P301" s="26"/>
      <c r="X301" s="65"/>
      <c r="Y301" s="65"/>
      <c r="Z301" s="65"/>
      <c r="AA301" s="69"/>
    </row>
    <row r="302" s="4" customFormat="1" ht="36" hidden="1" customHeight="1" spans="1:27">
      <c r="A302" s="26" t="s">
        <v>29</v>
      </c>
      <c r="B302" s="26"/>
      <c r="C302" s="26"/>
      <c r="D302" s="26"/>
      <c r="E302" s="26">
        <v>20</v>
      </c>
      <c r="F302" s="26"/>
      <c r="G302" s="27"/>
      <c r="H302" s="29">
        <f t="shared" ref="H302:L302" si="69">SUM(H303:H322)</f>
        <v>18712.78</v>
      </c>
      <c r="I302" s="29">
        <f t="shared" si="69"/>
        <v>18712.78</v>
      </c>
      <c r="J302" s="29">
        <f t="shared" si="69"/>
        <v>0</v>
      </c>
      <c r="K302" s="29">
        <f t="shared" si="69"/>
        <v>0</v>
      </c>
      <c r="L302" s="29">
        <f t="shared" si="69"/>
        <v>1809.52</v>
      </c>
      <c r="M302" s="26"/>
      <c r="N302" s="57"/>
      <c r="O302" s="26"/>
      <c r="P302" s="26"/>
      <c r="X302" s="65"/>
      <c r="Y302" s="65"/>
      <c r="Z302" s="65"/>
      <c r="AA302" s="69"/>
    </row>
    <row r="303" s="5" customFormat="1" ht="408" hidden="1" customHeight="1" spans="1:27">
      <c r="A303" s="30">
        <v>1</v>
      </c>
      <c r="B303" s="30" t="s">
        <v>1109</v>
      </c>
      <c r="C303" s="30" t="s">
        <v>1110</v>
      </c>
      <c r="D303" s="30" t="s">
        <v>1111</v>
      </c>
      <c r="E303" s="31" t="s">
        <v>1112</v>
      </c>
      <c r="F303" s="30" t="s">
        <v>34</v>
      </c>
      <c r="G303" s="32" t="s">
        <v>1113</v>
      </c>
      <c r="H303" s="33">
        <f t="shared" si="66"/>
        <v>2500</v>
      </c>
      <c r="I303" s="33">
        <v>2500</v>
      </c>
      <c r="J303" s="33">
        <v>0</v>
      </c>
      <c r="K303" s="58">
        <v>0</v>
      </c>
      <c r="L303" s="58">
        <v>250</v>
      </c>
      <c r="M303" s="30" t="s">
        <v>1114</v>
      </c>
      <c r="N303" s="35" t="s">
        <v>1115</v>
      </c>
      <c r="O303" s="30" t="s">
        <v>1116</v>
      </c>
      <c r="P303" s="30" t="s">
        <v>420</v>
      </c>
      <c r="Q303" s="5">
        <v>1</v>
      </c>
      <c r="R303" s="5">
        <v>5</v>
      </c>
      <c r="X303" s="66"/>
      <c r="Y303" s="66"/>
      <c r="Z303" s="66"/>
      <c r="AA303" s="70"/>
    </row>
    <row r="304" s="5" customFormat="1" ht="409" hidden="1" customHeight="1" spans="1:27">
      <c r="A304" s="30">
        <v>2</v>
      </c>
      <c r="B304" s="30" t="s">
        <v>1109</v>
      </c>
      <c r="C304" s="30" t="s">
        <v>1117</v>
      </c>
      <c r="D304" s="30" t="s">
        <v>1118</v>
      </c>
      <c r="E304" s="31" t="s">
        <v>1119</v>
      </c>
      <c r="F304" s="30" t="s">
        <v>34</v>
      </c>
      <c r="G304" s="32" t="s">
        <v>1120</v>
      </c>
      <c r="H304" s="33">
        <f t="shared" si="66"/>
        <v>2197</v>
      </c>
      <c r="I304" s="33">
        <v>2197</v>
      </c>
      <c r="J304" s="33">
        <v>0</v>
      </c>
      <c r="K304" s="58">
        <v>0</v>
      </c>
      <c r="L304" s="58">
        <v>219</v>
      </c>
      <c r="M304" s="30" t="s">
        <v>1121</v>
      </c>
      <c r="N304" s="35" t="s">
        <v>1122</v>
      </c>
      <c r="O304" s="30" t="s">
        <v>1116</v>
      </c>
      <c r="P304" s="30" t="s">
        <v>420</v>
      </c>
      <c r="Q304" s="5">
        <v>1</v>
      </c>
      <c r="R304" s="5">
        <v>5</v>
      </c>
      <c r="X304" s="66"/>
      <c r="Y304" s="66"/>
      <c r="Z304" s="66"/>
      <c r="AA304" s="70"/>
    </row>
    <row r="305" s="5" customFormat="1" ht="409" hidden="1" customHeight="1" spans="1:27">
      <c r="A305" s="30">
        <v>3</v>
      </c>
      <c r="B305" s="30" t="s">
        <v>1109</v>
      </c>
      <c r="C305" s="30" t="s">
        <v>1123</v>
      </c>
      <c r="D305" s="30" t="s">
        <v>1124</v>
      </c>
      <c r="E305" s="31" t="s">
        <v>1125</v>
      </c>
      <c r="F305" s="30" t="s">
        <v>34</v>
      </c>
      <c r="G305" s="32" t="s">
        <v>1120</v>
      </c>
      <c r="H305" s="33">
        <f t="shared" si="66"/>
        <v>722.05</v>
      </c>
      <c r="I305" s="33">
        <v>722.05</v>
      </c>
      <c r="J305" s="33">
        <v>0</v>
      </c>
      <c r="K305" s="58">
        <v>0</v>
      </c>
      <c r="L305" s="58">
        <v>72.2</v>
      </c>
      <c r="M305" s="30" t="s">
        <v>1126</v>
      </c>
      <c r="N305" s="34" t="s">
        <v>1127</v>
      </c>
      <c r="O305" s="30" t="s">
        <v>412</v>
      </c>
      <c r="P305" s="30" t="s">
        <v>1128</v>
      </c>
      <c r="Q305" s="5">
        <v>1</v>
      </c>
      <c r="R305" s="5">
        <v>5</v>
      </c>
      <c r="X305" s="66"/>
      <c r="Y305" s="66"/>
      <c r="Z305" s="66"/>
      <c r="AA305" s="70"/>
    </row>
    <row r="306" s="5" customFormat="1" ht="381" hidden="1" customHeight="1" spans="1:27">
      <c r="A306" s="30">
        <v>4</v>
      </c>
      <c r="B306" s="30" t="s">
        <v>1109</v>
      </c>
      <c r="C306" s="30" t="s">
        <v>1129</v>
      </c>
      <c r="D306" s="30" t="s">
        <v>1130</v>
      </c>
      <c r="E306" s="34" t="s">
        <v>1131</v>
      </c>
      <c r="F306" s="30" t="s">
        <v>34</v>
      </c>
      <c r="G306" s="32" t="s">
        <v>1120</v>
      </c>
      <c r="H306" s="33">
        <f t="shared" si="66"/>
        <v>1350</v>
      </c>
      <c r="I306" s="33">
        <v>1350</v>
      </c>
      <c r="J306" s="33">
        <v>0</v>
      </c>
      <c r="K306" s="58">
        <v>0</v>
      </c>
      <c r="L306" s="58">
        <v>135</v>
      </c>
      <c r="M306" s="30" t="s">
        <v>1132</v>
      </c>
      <c r="N306" s="31" t="s">
        <v>1133</v>
      </c>
      <c r="O306" s="30" t="s">
        <v>747</v>
      </c>
      <c r="P306" s="30"/>
      <c r="Q306" s="5">
        <v>1</v>
      </c>
      <c r="R306" s="5">
        <v>1</v>
      </c>
      <c r="X306" s="66"/>
      <c r="Y306" s="66"/>
      <c r="Z306" s="66"/>
      <c r="AA306" s="70"/>
    </row>
    <row r="307" s="5" customFormat="1" ht="376" hidden="1" customHeight="1" spans="1:27">
      <c r="A307" s="30">
        <v>5</v>
      </c>
      <c r="B307" s="30" t="s">
        <v>1109</v>
      </c>
      <c r="C307" s="30" t="s">
        <v>1134</v>
      </c>
      <c r="D307" s="30" t="s">
        <v>1135</v>
      </c>
      <c r="E307" s="34" t="s">
        <v>1136</v>
      </c>
      <c r="F307" s="30" t="s">
        <v>34</v>
      </c>
      <c r="G307" s="32" t="s">
        <v>1120</v>
      </c>
      <c r="H307" s="33">
        <f t="shared" si="66"/>
        <v>403.86</v>
      </c>
      <c r="I307" s="33">
        <v>403.86</v>
      </c>
      <c r="J307" s="33">
        <v>0</v>
      </c>
      <c r="K307" s="58">
        <v>0</v>
      </c>
      <c r="L307" s="58">
        <v>40.38</v>
      </c>
      <c r="M307" s="30" t="s">
        <v>1137</v>
      </c>
      <c r="N307" s="31" t="s">
        <v>1138</v>
      </c>
      <c r="O307" s="30" t="s">
        <v>1139</v>
      </c>
      <c r="P307" s="30"/>
      <c r="Q307" s="5">
        <v>1</v>
      </c>
      <c r="R307" s="5">
        <v>1</v>
      </c>
      <c r="X307" s="66"/>
      <c r="Y307" s="66"/>
      <c r="Z307" s="66"/>
      <c r="AA307" s="70"/>
    </row>
    <row r="308" s="5" customFormat="1" ht="408" hidden="1" customHeight="1" spans="1:27">
      <c r="A308" s="30">
        <v>6</v>
      </c>
      <c r="B308" s="30" t="s">
        <v>1109</v>
      </c>
      <c r="C308" s="30" t="s">
        <v>1140</v>
      </c>
      <c r="D308" s="30" t="s">
        <v>1141</v>
      </c>
      <c r="E308" s="34" t="s">
        <v>1142</v>
      </c>
      <c r="F308" s="30" t="s">
        <v>34</v>
      </c>
      <c r="G308" s="32" t="s">
        <v>1120</v>
      </c>
      <c r="H308" s="33">
        <f t="shared" si="66"/>
        <v>1388</v>
      </c>
      <c r="I308" s="33">
        <v>1388</v>
      </c>
      <c r="J308" s="33">
        <v>0</v>
      </c>
      <c r="K308" s="58">
        <v>0</v>
      </c>
      <c r="L308" s="58">
        <v>138</v>
      </c>
      <c r="M308" s="30" t="s">
        <v>1143</v>
      </c>
      <c r="N308" s="36" t="s">
        <v>1144</v>
      </c>
      <c r="O308" s="30" t="s">
        <v>747</v>
      </c>
      <c r="P308" s="30" t="s">
        <v>1145</v>
      </c>
      <c r="Q308" s="5">
        <v>1</v>
      </c>
      <c r="R308" s="5">
        <v>1</v>
      </c>
      <c r="X308" s="66"/>
      <c r="Y308" s="66"/>
      <c r="Z308" s="66"/>
      <c r="AA308" s="70"/>
    </row>
    <row r="309" s="5" customFormat="1" ht="379" hidden="1" customHeight="1" spans="1:27">
      <c r="A309" s="30">
        <v>7</v>
      </c>
      <c r="B309" s="30" t="s">
        <v>1109</v>
      </c>
      <c r="C309" s="30" t="s">
        <v>1146</v>
      </c>
      <c r="D309" s="30" t="s">
        <v>1130</v>
      </c>
      <c r="E309" s="31" t="s">
        <v>1147</v>
      </c>
      <c r="F309" s="30" t="s">
        <v>34</v>
      </c>
      <c r="G309" s="32" t="s">
        <v>1120</v>
      </c>
      <c r="H309" s="33">
        <f t="shared" si="66"/>
        <v>450</v>
      </c>
      <c r="I309" s="33">
        <v>450</v>
      </c>
      <c r="J309" s="33">
        <v>0</v>
      </c>
      <c r="K309" s="58">
        <v>0</v>
      </c>
      <c r="L309" s="58">
        <v>0</v>
      </c>
      <c r="M309" s="30" t="s">
        <v>1148</v>
      </c>
      <c r="N309" s="34" t="s">
        <v>1149</v>
      </c>
      <c r="O309" s="30" t="s">
        <v>747</v>
      </c>
      <c r="P309" s="30"/>
      <c r="Q309" s="5">
        <v>1</v>
      </c>
      <c r="R309" s="5">
        <v>1</v>
      </c>
      <c r="X309" s="66"/>
      <c r="Y309" s="66"/>
      <c r="Z309" s="66"/>
      <c r="AA309" s="70"/>
    </row>
    <row r="310" s="5" customFormat="1" ht="391" hidden="1" customHeight="1" spans="1:27">
      <c r="A310" s="30">
        <v>8</v>
      </c>
      <c r="B310" s="30" t="s">
        <v>1109</v>
      </c>
      <c r="C310" s="30" t="s">
        <v>1150</v>
      </c>
      <c r="D310" s="30" t="s">
        <v>1151</v>
      </c>
      <c r="E310" s="34" t="s">
        <v>1152</v>
      </c>
      <c r="F310" s="30" t="s">
        <v>34</v>
      </c>
      <c r="G310" s="32" t="s">
        <v>1120</v>
      </c>
      <c r="H310" s="33">
        <f t="shared" si="66"/>
        <v>688</v>
      </c>
      <c r="I310" s="33">
        <v>688</v>
      </c>
      <c r="J310" s="33">
        <v>0</v>
      </c>
      <c r="K310" s="58">
        <v>0</v>
      </c>
      <c r="L310" s="58">
        <v>68.8</v>
      </c>
      <c r="M310" s="30" t="s">
        <v>1153</v>
      </c>
      <c r="N310" s="31" t="s">
        <v>1154</v>
      </c>
      <c r="O310" s="30" t="s">
        <v>412</v>
      </c>
      <c r="P310" s="30" t="s">
        <v>1128</v>
      </c>
      <c r="Q310" s="5">
        <v>1</v>
      </c>
      <c r="R310" s="5">
        <v>5</v>
      </c>
      <c r="X310" s="66"/>
      <c r="Y310" s="66"/>
      <c r="Z310" s="66"/>
      <c r="AA310" s="70"/>
    </row>
    <row r="311" s="5" customFormat="1" ht="387" hidden="1" customHeight="1" spans="1:27">
      <c r="A311" s="30">
        <v>9</v>
      </c>
      <c r="B311" s="30" t="s">
        <v>1109</v>
      </c>
      <c r="C311" s="30" t="s">
        <v>1155</v>
      </c>
      <c r="D311" s="30" t="s">
        <v>1156</v>
      </c>
      <c r="E311" s="34" t="s">
        <v>1157</v>
      </c>
      <c r="F311" s="30" t="s">
        <v>34</v>
      </c>
      <c r="G311" s="32" t="s">
        <v>1120</v>
      </c>
      <c r="H311" s="33">
        <f t="shared" si="66"/>
        <v>1550</v>
      </c>
      <c r="I311" s="33">
        <v>1550</v>
      </c>
      <c r="J311" s="33">
        <v>0</v>
      </c>
      <c r="K311" s="58">
        <v>0</v>
      </c>
      <c r="L311" s="58">
        <v>110</v>
      </c>
      <c r="M311" s="30" t="s">
        <v>1126</v>
      </c>
      <c r="N311" s="36" t="s">
        <v>1158</v>
      </c>
      <c r="O311" s="30" t="s">
        <v>747</v>
      </c>
      <c r="P311" s="30"/>
      <c r="Q311" s="5">
        <v>1</v>
      </c>
      <c r="R311" s="5">
        <v>5</v>
      </c>
      <c r="X311" s="66"/>
      <c r="Y311" s="66"/>
      <c r="Z311" s="66"/>
      <c r="AA311" s="70"/>
    </row>
    <row r="312" s="5" customFormat="1" ht="407" hidden="1" customHeight="1" spans="1:27">
      <c r="A312" s="30">
        <v>10</v>
      </c>
      <c r="B312" s="30" t="s">
        <v>1109</v>
      </c>
      <c r="C312" s="30" t="s">
        <v>1159</v>
      </c>
      <c r="D312" s="30" t="s">
        <v>1160</v>
      </c>
      <c r="E312" s="36" t="s">
        <v>1161</v>
      </c>
      <c r="F312" s="30" t="s">
        <v>34</v>
      </c>
      <c r="G312" s="32" t="s">
        <v>1120</v>
      </c>
      <c r="H312" s="33">
        <f t="shared" si="66"/>
        <v>2000</v>
      </c>
      <c r="I312" s="33">
        <v>2000</v>
      </c>
      <c r="J312" s="33">
        <v>0</v>
      </c>
      <c r="K312" s="58">
        <v>0</v>
      </c>
      <c r="L312" s="58">
        <v>200</v>
      </c>
      <c r="M312" s="30" t="s">
        <v>1162</v>
      </c>
      <c r="N312" s="73" t="s">
        <v>1163</v>
      </c>
      <c r="O312" s="30" t="s">
        <v>1164</v>
      </c>
      <c r="P312" s="30" t="s">
        <v>1145</v>
      </c>
      <c r="Q312" s="5">
        <v>1</v>
      </c>
      <c r="R312" s="5">
        <v>2</v>
      </c>
      <c r="X312" s="66"/>
      <c r="Y312" s="66"/>
      <c r="Z312" s="66"/>
      <c r="AA312" s="70"/>
    </row>
    <row r="313" s="5" customFormat="1" ht="387" hidden="1" customHeight="1" spans="1:27">
      <c r="A313" s="30">
        <v>11</v>
      </c>
      <c r="B313" s="30" t="s">
        <v>1109</v>
      </c>
      <c r="C313" s="30" t="s">
        <v>1165</v>
      </c>
      <c r="D313" s="30" t="s">
        <v>1141</v>
      </c>
      <c r="E313" s="31" t="s">
        <v>1166</v>
      </c>
      <c r="F313" s="30" t="s">
        <v>34</v>
      </c>
      <c r="G313" s="32" t="s">
        <v>1120</v>
      </c>
      <c r="H313" s="33">
        <f t="shared" si="66"/>
        <v>441</v>
      </c>
      <c r="I313" s="33">
        <v>441</v>
      </c>
      <c r="J313" s="33">
        <v>0</v>
      </c>
      <c r="K313" s="58">
        <v>0</v>
      </c>
      <c r="L313" s="58">
        <v>73.5</v>
      </c>
      <c r="M313" s="30" t="s">
        <v>1167</v>
      </c>
      <c r="N313" s="34" t="s">
        <v>1168</v>
      </c>
      <c r="O313" s="30" t="s">
        <v>747</v>
      </c>
      <c r="P313" s="30" t="s">
        <v>1169</v>
      </c>
      <c r="Q313" s="5">
        <v>1</v>
      </c>
      <c r="R313" s="5">
        <v>2</v>
      </c>
      <c r="X313" s="66"/>
      <c r="Y313" s="66"/>
      <c r="Z313" s="66"/>
      <c r="AA313" s="70"/>
    </row>
    <row r="314" s="5" customFormat="1" ht="353" hidden="1" customHeight="1" spans="1:27">
      <c r="A314" s="30">
        <v>12</v>
      </c>
      <c r="B314" s="30" t="s">
        <v>1109</v>
      </c>
      <c r="C314" s="30" t="s">
        <v>1170</v>
      </c>
      <c r="D314" s="30" t="s">
        <v>1171</v>
      </c>
      <c r="E314" s="31" t="s">
        <v>1172</v>
      </c>
      <c r="F314" s="30" t="s">
        <v>34</v>
      </c>
      <c r="G314" s="32" t="s">
        <v>1120</v>
      </c>
      <c r="H314" s="33">
        <f t="shared" si="66"/>
        <v>147</v>
      </c>
      <c r="I314" s="33">
        <v>147</v>
      </c>
      <c r="J314" s="33">
        <v>0</v>
      </c>
      <c r="K314" s="58">
        <v>0</v>
      </c>
      <c r="L314" s="58">
        <v>23.5</v>
      </c>
      <c r="M314" s="30" t="s">
        <v>1167</v>
      </c>
      <c r="N314" s="34" t="s">
        <v>1173</v>
      </c>
      <c r="O314" s="30" t="s">
        <v>747</v>
      </c>
      <c r="P314" s="30" t="s">
        <v>1169</v>
      </c>
      <c r="Q314" s="5">
        <v>1</v>
      </c>
      <c r="R314" s="5">
        <v>2</v>
      </c>
      <c r="X314" s="66"/>
      <c r="Y314" s="66"/>
      <c r="Z314" s="66"/>
      <c r="AA314" s="70"/>
    </row>
    <row r="315" s="5" customFormat="1" ht="391" hidden="1" customHeight="1" spans="1:27">
      <c r="A315" s="30">
        <v>13</v>
      </c>
      <c r="B315" s="30" t="s">
        <v>1109</v>
      </c>
      <c r="C315" s="30" t="s">
        <v>1174</v>
      </c>
      <c r="D315" s="30" t="s">
        <v>1175</v>
      </c>
      <c r="E315" s="31" t="s">
        <v>1176</v>
      </c>
      <c r="F315" s="30" t="s">
        <v>34</v>
      </c>
      <c r="G315" s="32" t="s">
        <v>1177</v>
      </c>
      <c r="H315" s="33">
        <f t="shared" si="66"/>
        <v>984.44</v>
      </c>
      <c r="I315" s="33">
        <v>984.44</v>
      </c>
      <c r="J315" s="33">
        <v>0</v>
      </c>
      <c r="K315" s="58">
        <v>0</v>
      </c>
      <c r="L315" s="58">
        <v>100</v>
      </c>
      <c r="M315" s="30" t="s">
        <v>1178</v>
      </c>
      <c r="N315" s="31" t="s">
        <v>1179</v>
      </c>
      <c r="O315" s="30" t="s">
        <v>412</v>
      </c>
      <c r="P315" s="30"/>
      <c r="Q315" s="5">
        <v>1</v>
      </c>
      <c r="R315" s="5">
        <v>1</v>
      </c>
      <c r="X315" s="66"/>
      <c r="Y315" s="66"/>
      <c r="Z315" s="66"/>
      <c r="AA315" s="70"/>
    </row>
    <row r="316" s="5" customFormat="1" ht="402" hidden="1" customHeight="1" spans="1:27">
      <c r="A316" s="30">
        <v>14</v>
      </c>
      <c r="B316" s="30" t="s">
        <v>1109</v>
      </c>
      <c r="C316" s="30" t="s">
        <v>1180</v>
      </c>
      <c r="D316" s="30" t="s">
        <v>1156</v>
      </c>
      <c r="E316" s="34" t="s">
        <v>1181</v>
      </c>
      <c r="F316" s="30" t="s">
        <v>34</v>
      </c>
      <c r="G316" s="32" t="s">
        <v>1120</v>
      </c>
      <c r="H316" s="33">
        <f t="shared" si="66"/>
        <v>840</v>
      </c>
      <c r="I316" s="33">
        <v>840</v>
      </c>
      <c r="J316" s="33">
        <v>0</v>
      </c>
      <c r="K316" s="58">
        <v>0</v>
      </c>
      <c r="L316" s="58">
        <v>74</v>
      </c>
      <c r="M316" s="30" t="s">
        <v>1182</v>
      </c>
      <c r="N316" s="31" t="s">
        <v>1183</v>
      </c>
      <c r="O316" s="30" t="s">
        <v>412</v>
      </c>
      <c r="P316" s="30" t="s">
        <v>1128</v>
      </c>
      <c r="Q316" s="5">
        <v>1</v>
      </c>
      <c r="R316" s="5">
        <v>6</v>
      </c>
      <c r="X316" s="66"/>
      <c r="Y316" s="66"/>
      <c r="Z316" s="66"/>
      <c r="AA316" s="70"/>
    </row>
    <row r="317" s="5" customFormat="1" ht="387" hidden="1" customHeight="1" spans="1:27">
      <c r="A317" s="30">
        <v>15</v>
      </c>
      <c r="B317" s="30" t="s">
        <v>1109</v>
      </c>
      <c r="C317" s="30" t="s">
        <v>1184</v>
      </c>
      <c r="D317" s="30" t="s">
        <v>1156</v>
      </c>
      <c r="E317" s="36" t="s">
        <v>1185</v>
      </c>
      <c r="F317" s="30" t="s">
        <v>34</v>
      </c>
      <c r="G317" s="32" t="s">
        <v>1120</v>
      </c>
      <c r="H317" s="33">
        <f t="shared" si="66"/>
        <v>240.3</v>
      </c>
      <c r="I317" s="33">
        <v>240.3</v>
      </c>
      <c r="J317" s="33">
        <v>0</v>
      </c>
      <c r="K317" s="58">
        <v>0</v>
      </c>
      <c r="L317" s="58">
        <v>24.03</v>
      </c>
      <c r="M317" s="30" t="s">
        <v>1182</v>
      </c>
      <c r="N317" s="36" t="s">
        <v>1186</v>
      </c>
      <c r="O317" s="30" t="s">
        <v>1139</v>
      </c>
      <c r="P317" s="30"/>
      <c r="Q317" s="5">
        <v>1</v>
      </c>
      <c r="R317" s="5">
        <v>2</v>
      </c>
      <c r="X317" s="66"/>
      <c r="Y317" s="66"/>
      <c r="Z317" s="66"/>
      <c r="AA317" s="70"/>
    </row>
    <row r="318" s="5" customFormat="1" ht="355" hidden="1" customHeight="1" spans="1:27">
      <c r="A318" s="30">
        <v>16</v>
      </c>
      <c r="B318" s="30" t="s">
        <v>1109</v>
      </c>
      <c r="C318" s="30" t="s">
        <v>1187</v>
      </c>
      <c r="D318" s="30" t="s">
        <v>1188</v>
      </c>
      <c r="E318" s="34" t="s">
        <v>1189</v>
      </c>
      <c r="F318" s="30" t="s">
        <v>34</v>
      </c>
      <c r="G318" s="32" t="s">
        <v>1190</v>
      </c>
      <c r="H318" s="33">
        <f t="shared" si="66"/>
        <v>165</v>
      </c>
      <c r="I318" s="33">
        <v>165</v>
      </c>
      <c r="J318" s="33">
        <v>0</v>
      </c>
      <c r="K318" s="58">
        <v>0</v>
      </c>
      <c r="L318" s="58">
        <v>16.5</v>
      </c>
      <c r="M318" s="30" t="s">
        <v>1191</v>
      </c>
      <c r="N318" s="31" t="s">
        <v>1192</v>
      </c>
      <c r="O318" s="30" t="s">
        <v>747</v>
      </c>
      <c r="P318" s="30"/>
      <c r="Q318" s="5">
        <v>1</v>
      </c>
      <c r="R318" s="5">
        <v>1</v>
      </c>
      <c r="X318" s="66"/>
      <c r="Y318" s="66"/>
      <c r="Z318" s="66"/>
      <c r="AA318" s="70"/>
    </row>
    <row r="319" s="5" customFormat="1" ht="396" hidden="1" customHeight="1" spans="1:27">
      <c r="A319" s="30">
        <v>17</v>
      </c>
      <c r="B319" s="30" t="s">
        <v>1109</v>
      </c>
      <c r="C319" s="30" t="s">
        <v>1193</v>
      </c>
      <c r="D319" s="30" t="s">
        <v>1194</v>
      </c>
      <c r="E319" s="31" t="s">
        <v>1195</v>
      </c>
      <c r="F319" s="30" t="s">
        <v>34</v>
      </c>
      <c r="G319" s="32" t="s">
        <v>1120</v>
      </c>
      <c r="H319" s="33">
        <f t="shared" si="66"/>
        <v>646</v>
      </c>
      <c r="I319" s="33">
        <v>646</v>
      </c>
      <c r="J319" s="33">
        <v>0</v>
      </c>
      <c r="K319" s="58">
        <v>0</v>
      </c>
      <c r="L319" s="58">
        <v>64.6</v>
      </c>
      <c r="M319" s="30" t="s">
        <v>1196</v>
      </c>
      <c r="N319" s="31" t="s">
        <v>1197</v>
      </c>
      <c r="O319" s="30" t="s">
        <v>747</v>
      </c>
      <c r="P319" s="30"/>
      <c r="Q319" s="5">
        <v>1</v>
      </c>
      <c r="R319" s="5">
        <v>5</v>
      </c>
      <c r="X319" s="66"/>
      <c r="Y319" s="66"/>
      <c r="Z319" s="66"/>
      <c r="AA319" s="70"/>
    </row>
    <row r="320" s="5" customFormat="1" ht="376" hidden="1" customHeight="1" spans="1:27">
      <c r="A320" s="30">
        <v>18</v>
      </c>
      <c r="B320" s="30" t="s">
        <v>1109</v>
      </c>
      <c r="C320" s="30" t="s">
        <v>1198</v>
      </c>
      <c r="D320" s="30" t="s">
        <v>1199</v>
      </c>
      <c r="E320" s="36" t="s">
        <v>1200</v>
      </c>
      <c r="F320" s="30" t="s">
        <v>34</v>
      </c>
      <c r="G320" s="32" t="s">
        <v>1120</v>
      </c>
      <c r="H320" s="33">
        <f t="shared" si="66"/>
        <v>107.12</v>
      </c>
      <c r="I320" s="33">
        <v>107.12</v>
      </c>
      <c r="J320" s="33">
        <v>0</v>
      </c>
      <c r="K320" s="58">
        <v>0</v>
      </c>
      <c r="L320" s="58">
        <v>10.71</v>
      </c>
      <c r="M320" s="30" t="s">
        <v>1201</v>
      </c>
      <c r="N320" s="36" t="s">
        <v>1202</v>
      </c>
      <c r="O320" s="30" t="s">
        <v>747</v>
      </c>
      <c r="P320" s="30"/>
      <c r="Q320" s="5">
        <v>1</v>
      </c>
      <c r="R320" s="5">
        <v>5</v>
      </c>
      <c r="X320" s="66"/>
      <c r="Y320" s="66"/>
      <c r="Z320" s="66"/>
      <c r="AA320" s="70"/>
    </row>
    <row r="321" s="5" customFormat="1" ht="409" hidden="1" customHeight="1" spans="1:27">
      <c r="A321" s="30">
        <v>19</v>
      </c>
      <c r="B321" s="30" t="s">
        <v>1109</v>
      </c>
      <c r="C321" s="30" t="s">
        <v>1203</v>
      </c>
      <c r="D321" s="30" t="s">
        <v>1204</v>
      </c>
      <c r="E321" s="35" t="s">
        <v>1205</v>
      </c>
      <c r="F321" s="30" t="s">
        <v>34</v>
      </c>
      <c r="G321" s="32" t="s">
        <v>1120</v>
      </c>
      <c r="H321" s="33">
        <f t="shared" si="66"/>
        <v>400</v>
      </c>
      <c r="I321" s="33">
        <v>400</v>
      </c>
      <c r="J321" s="33">
        <v>0</v>
      </c>
      <c r="K321" s="58">
        <v>0</v>
      </c>
      <c r="L321" s="58">
        <v>40</v>
      </c>
      <c r="M321" s="30" t="s">
        <v>1206</v>
      </c>
      <c r="N321" s="31" t="s">
        <v>1207</v>
      </c>
      <c r="O321" s="30" t="s">
        <v>747</v>
      </c>
      <c r="P321" s="30"/>
      <c r="Q321" s="5">
        <v>1</v>
      </c>
      <c r="R321" s="5">
        <v>5</v>
      </c>
      <c r="X321" s="66"/>
      <c r="Y321" s="66"/>
      <c r="Z321" s="66"/>
      <c r="AA321" s="70"/>
    </row>
    <row r="322" s="5" customFormat="1" ht="401" hidden="1" customHeight="1" spans="1:27">
      <c r="A322" s="30">
        <v>20</v>
      </c>
      <c r="B322" s="30" t="s">
        <v>1109</v>
      </c>
      <c r="C322" s="30" t="s">
        <v>1208</v>
      </c>
      <c r="D322" s="30" t="s">
        <v>1209</v>
      </c>
      <c r="E322" s="36" t="s">
        <v>1210</v>
      </c>
      <c r="F322" s="30" t="s">
        <v>34</v>
      </c>
      <c r="G322" s="32" t="s">
        <v>1120</v>
      </c>
      <c r="H322" s="33">
        <f t="shared" si="66"/>
        <v>1493.01</v>
      </c>
      <c r="I322" s="33">
        <v>1493.01</v>
      </c>
      <c r="J322" s="33">
        <v>0</v>
      </c>
      <c r="K322" s="58">
        <v>0</v>
      </c>
      <c r="L322" s="58">
        <v>149.3</v>
      </c>
      <c r="M322" s="30" t="s">
        <v>1126</v>
      </c>
      <c r="N322" s="31" t="s">
        <v>1211</v>
      </c>
      <c r="O322" s="30" t="s">
        <v>412</v>
      </c>
      <c r="P322" s="30" t="s">
        <v>490</v>
      </c>
      <c r="Q322" s="5">
        <v>1</v>
      </c>
      <c r="R322" s="5">
        <v>5</v>
      </c>
      <c r="X322" s="66"/>
      <c r="Y322" s="66"/>
      <c r="Z322" s="66"/>
      <c r="AA322" s="70"/>
    </row>
    <row r="323" s="4" customFormat="1" ht="36" hidden="1" customHeight="1" spans="1:27">
      <c r="A323" s="37" t="s">
        <v>136</v>
      </c>
      <c r="B323" s="37"/>
      <c r="C323" s="37"/>
      <c r="D323" s="37"/>
      <c r="E323" s="26">
        <v>2</v>
      </c>
      <c r="F323" s="26"/>
      <c r="G323" s="27"/>
      <c r="H323" s="29">
        <f t="shared" ref="H323:L323" si="70">SUM(H324:H325)</f>
        <v>835.1</v>
      </c>
      <c r="I323" s="29">
        <f t="shared" si="70"/>
        <v>835.1</v>
      </c>
      <c r="J323" s="29">
        <f t="shared" si="70"/>
        <v>0</v>
      </c>
      <c r="K323" s="29">
        <f t="shared" si="70"/>
        <v>0</v>
      </c>
      <c r="L323" s="29">
        <f t="shared" si="70"/>
        <v>83</v>
      </c>
      <c r="M323" s="26"/>
      <c r="N323" s="57"/>
      <c r="O323" s="26"/>
      <c r="P323" s="26"/>
      <c r="X323" s="65"/>
      <c r="Y323" s="65"/>
      <c r="Z323" s="65"/>
      <c r="AA323" s="69"/>
    </row>
    <row r="324" s="5" customFormat="1" ht="329" hidden="1" customHeight="1" spans="1:27">
      <c r="A324" s="30">
        <v>1</v>
      </c>
      <c r="B324" s="30" t="s">
        <v>1109</v>
      </c>
      <c r="C324" s="30" t="s">
        <v>1212</v>
      </c>
      <c r="D324" s="30" t="s">
        <v>1124</v>
      </c>
      <c r="E324" s="31" t="s">
        <v>1213</v>
      </c>
      <c r="F324" s="30" t="s">
        <v>34</v>
      </c>
      <c r="G324" s="32" t="s">
        <v>1214</v>
      </c>
      <c r="H324" s="33">
        <f t="shared" ref="H324:H332" si="71">I324+J324+K324</f>
        <v>444.76</v>
      </c>
      <c r="I324" s="33">
        <v>444.76</v>
      </c>
      <c r="J324" s="33">
        <v>0</v>
      </c>
      <c r="K324" s="58">
        <v>0</v>
      </c>
      <c r="L324" s="58">
        <v>44</v>
      </c>
      <c r="M324" s="30" t="s">
        <v>134</v>
      </c>
      <c r="N324" s="31" t="s">
        <v>1215</v>
      </c>
      <c r="O324" s="30" t="s">
        <v>412</v>
      </c>
      <c r="P324" s="30"/>
      <c r="Q324" s="5">
        <v>1</v>
      </c>
      <c r="S324" s="5">
        <v>1</v>
      </c>
      <c r="X324" s="66"/>
      <c r="Y324" s="66"/>
      <c r="Z324" s="66"/>
      <c r="AA324" s="70"/>
    </row>
    <row r="325" s="5" customFormat="1" ht="371" hidden="1" customHeight="1" spans="1:27">
      <c r="A325" s="30">
        <v>2</v>
      </c>
      <c r="B325" s="30" t="s">
        <v>1109</v>
      </c>
      <c r="C325" s="30" t="s">
        <v>1216</v>
      </c>
      <c r="D325" s="30" t="s">
        <v>1217</v>
      </c>
      <c r="E325" s="31" t="s">
        <v>1218</v>
      </c>
      <c r="F325" s="30" t="s">
        <v>34</v>
      </c>
      <c r="G325" s="32" t="s">
        <v>1214</v>
      </c>
      <c r="H325" s="33">
        <f t="shared" si="71"/>
        <v>390.34</v>
      </c>
      <c r="I325" s="33">
        <v>390.34</v>
      </c>
      <c r="J325" s="33">
        <v>0</v>
      </c>
      <c r="K325" s="58">
        <v>0</v>
      </c>
      <c r="L325" s="58">
        <v>39</v>
      </c>
      <c r="M325" s="30" t="s">
        <v>134</v>
      </c>
      <c r="N325" s="31" t="s">
        <v>1219</v>
      </c>
      <c r="O325" s="30" t="s">
        <v>412</v>
      </c>
      <c r="P325" s="30"/>
      <c r="Q325" s="5">
        <v>1</v>
      </c>
      <c r="S325" s="5">
        <v>1</v>
      </c>
      <c r="X325" s="66"/>
      <c r="Y325" s="66"/>
      <c r="Z325" s="66"/>
      <c r="AA325" s="70"/>
    </row>
    <row r="326" s="4" customFormat="1" ht="36" hidden="1" customHeight="1" spans="1:27">
      <c r="A326" s="37" t="s">
        <v>164</v>
      </c>
      <c r="B326" s="37"/>
      <c r="C326" s="37"/>
      <c r="D326" s="37"/>
      <c r="E326" s="26">
        <v>6</v>
      </c>
      <c r="F326" s="26"/>
      <c r="G326" s="27"/>
      <c r="H326" s="29">
        <f t="shared" ref="H326:L326" si="72">SUM(H327:H332)</f>
        <v>2301.1</v>
      </c>
      <c r="I326" s="29">
        <f t="shared" si="72"/>
        <v>2301.1</v>
      </c>
      <c r="J326" s="29">
        <f t="shared" si="72"/>
        <v>0</v>
      </c>
      <c r="K326" s="29">
        <f t="shared" si="72"/>
        <v>0</v>
      </c>
      <c r="L326" s="29">
        <f t="shared" si="72"/>
        <v>230.02</v>
      </c>
      <c r="M326" s="26"/>
      <c r="N326" s="57"/>
      <c r="O326" s="26"/>
      <c r="P326" s="26"/>
      <c r="X326" s="65"/>
      <c r="Y326" s="65"/>
      <c r="Z326" s="65"/>
      <c r="AA326" s="69"/>
    </row>
    <row r="327" s="5" customFormat="1" ht="171" hidden="1" spans="1:27">
      <c r="A327" s="30">
        <v>1</v>
      </c>
      <c r="B327" s="30" t="s">
        <v>1109</v>
      </c>
      <c r="C327" s="30" t="s">
        <v>1220</v>
      </c>
      <c r="D327" s="30" t="s">
        <v>1204</v>
      </c>
      <c r="E327" s="31" t="s">
        <v>1221</v>
      </c>
      <c r="F327" s="30" t="s">
        <v>34</v>
      </c>
      <c r="G327" s="32" t="s">
        <v>1120</v>
      </c>
      <c r="H327" s="33">
        <f t="shared" si="71"/>
        <v>830</v>
      </c>
      <c r="I327" s="33">
        <v>830</v>
      </c>
      <c r="J327" s="33">
        <v>0</v>
      </c>
      <c r="K327" s="58">
        <v>0</v>
      </c>
      <c r="L327" s="58">
        <v>83</v>
      </c>
      <c r="M327" s="30" t="s">
        <v>134</v>
      </c>
      <c r="N327" s="31" t="s">
        <v>1222</v>
      </c>
      <c r="O327" s="30" t="s">
        <v>1223</v>
      </c>
      <c r="P327" s="30" t="s">
        <v>1128</v>
      </c>
      <c r="Q327" s="5">
        <v>1</v>
      </c>
      <c r="U327" s="5">
        <v>4</v>
      </c>
      <c r="X327" s="66"/>
      <c r="Y327" s="66"/>
      <c r="Z327" s="66"/>
      <c r="AA327" s="70"/>
    </row>
    <row r="328" s="5" customFormat="1" ht="181" hidden="1" customHeight="1" spans="1:27">
      <c r="A328" s="30">
        <v>2</v>
      </c>
      <c r="B328" s="30" t="s">
        <v>1109</v>
      </c>
      <c r="C328" s="30" t="s">
        <v>1224</v>
      </c>
      <c r="D328" s="30" t="s">
        <v>1151</v>
      </c>
      <c r="E328" s="31" t="s">
        <v>1225</v>
      </c>
      <c r="F328" s="30" t="s">
        <v>34</v>
      </c>
      <c r="G328" s="32" t="s">
        <v>1120</v>
      </c>
      <c r="H328" s="33">
        <f t="shared" si="71"/>
        <v>72</v>
      </c>
      <c r="I328" s="33">
        <v>72</v>
      </c>
      <c r="J328" s="33">
        <v>0</v>
      </c>
      <c r="K328" s="58">
        <v>0</v>
      </c>
      <c r="L328" s="58">
        <v>7.2</v>
      </c>
      <c r="M328" s="30" t="s">
        <v>134</v>
      </c>
      <c r="N328" s="31" t="s">
        <v>1226</v>
      </c>
      <c r="O328" s="30" t="s">
        <v>747</v>
      </c>
      <c r="P328" s="30"/>
      <c r="Q328" s="5">
        <v>1</v>
      </c>
      <c r="U328" s="5">
        <v>4</v>
      </c>
      <c r="X328" s="66"/>
      <c r="Y328" s="66"/>
      <c r="Z328" s="66"/>
      <c r="AA328" s="70"/>
    </row>
    <row r="329" s="5" customFormat="1" ht="271" hidden="1" customHeight="1" spans="1:27">
      <c r="A329" s="30">
        <v>3</v>
      </c>
      <c r="B329" s="30" t="s">
        <v>1109</v>
      </c>
      <c r="C329" s="30" t="s">
        <v>1227</v>
      </c>
      <c r="D329" s="30" t="s">
        <v>1228</v>
      </c>
      <c r="E329" s="31" t="s">
        <v>1229</v>
      </c>
      <c r="F329" s="30" t="s">
        <v>34</v>
      </c>
      <c r="G329" s="32" t="s">
        <v>1230</v>
      </c>
      <c r="H329" s="33">
        <f t="shared" si="71"/>
        <v>400</v>
      </c>
      <c r="I329" s="33">
        <v>400</v>
      </c>
      <c r="J329" s="33">
        <v>0</v>
      </c>
      <c r="K329" s="58">
        <v>0</v>
      </c>
      <c r="L329" s="58">
        <v>40</v>
      </c>
      <c r="M329" s="30" t="s">
        <v>134</v>
      </c>
      <c r="N329" s="31" t="s">
        <v>1231</v>
      </c>
      <c r="O329" s="30" t="s">
        <v>412</v>
      </c>
      <c r="P329" s="30" t="s">
        <v>657</v>
      </c>
      <c r="Q329" s="5">
        <v>1</v>
      </c>
      <c r="U329" s="5">
        <v>4</v>
      </c>
      <c r="X329" s="66"/>
      <c r="Y329" s="66"/>
      <c r="Z329" s="66"/>
      <c r="AA329" s="70"/>
    </row>
    <row r="330" s="5" customFormat="1" ht="300" hidden="1" customHeight="1" spans="1:27">
      <c r="A330" s="30">
        <v>4</v>
      </c>
      <c r="B330" s="30" t="s">
        <v>1109</v>
      </c>
      <c r="C330" s="30" t="s">
        <v>1232</v>
      </c>
      <c r="D330" s="30" t="s">
        <v>1233</v>
      </c>
      <c r="E330" s="31" t="s">
        <v>1234</v>
      </c>
      <c r="F330" s="30" t="s">
        <v>34</v>
      </c>
      <c r="G330" s="32" t="s">
        <v>1230</v>
      </c>
      <c r="H330" s="33">
        <f t="shared" si="71"/>
        <v>400</v>
      </c>
      <c r="I330" s="33">
        <v>400</v>
      </c>
      <c r="J330" s="33">
        <v>0</v>
      </c>
      <c r="K330" s="58">
        <v>0</v>
      </c>
      <c r="L330" s="58">
        <v>40</v>
      </c>
      <c r="M330" s="30" t="s">
        <v>134</v>
      </c>
      <c r="N330" s="31" t="s">
        <v>1235</v>
      </c>
      <c r="O330" s="30" t="s">
        <v>412</v>
      </c>
      <c r="P330" s="30" t="s">
        <v>657</v>
      </c>
      <c r="Q330" s="5">
        <v>1</v>
      </c>
      <c r="U330" s="5">
        <v>4</v>
      </c>
      <c r="X330" s="66"/>
      <c r="Y330" s="66"/>
      <c r="Z330" s="66"/>
      <c r="AA330" s="70"/>
    </row>
    <row r="331" s="5" customFormat="1" ht="295" hidden="1" customHeight="1" spans="1:27">
      <c r="A331" s="30">
        <v>5</v>
      </c>
      <c r="B331" s="30" t="s">
        <v>1109</v>
      </c>
      <c r="C331" s="30" t="s">
        <v>1236</v>
      </c>
      <c r="D331" s="30" t="s">
        <v>1237</v>
      </c>
      <c r="E331" s="31" t="s">
        <v>1238</v>
      </c>
      <c r="F331" s="30" t="s">
        <v>34</v>
      </c>
      <c r="G331" s="32" t="s">
        <v>1230</v>
      </c>
      <c r="H331" s="33">
        <f t="shared" si="71"/>
        <v>393.37</v>
      </c>
      <c r="I331" s="33">
        <v>393.37</v>
      </c>
      <c r="J331" s="33">
        <v>0</v>
      </c>
      <c r="K331" s="58">
        <v>0</v>
      </c>
      <c r="L331" s="58">
        <v>39.32</v>
      </c>
      <c r="M331" s="30" t="s">
        <v>134</v>
      </c>
      <c r="N331" s="31" t="s">
        <v>1239</v>
      </c>
      <c r="O331" s="30" t="s">
        <v>412</v>
      </c>
      <c r="P331" s="30" t="s">
        <v>657</v>
      </c>
      <c r="Q331" s="5">
        <v>1</v>
      </c>
      <c r="U331" s="5">
        <v>4</v>
      </c>
      <c r="X331" s="66"/>
      <c r="Y331" s="66"/>
      <c r="Z331" s="66"/>
      <c r="AA331" s="70"/>
    </row>
    <row r="332" s="5" customFormat="1" ht="409" hidden="1" customHeight="1" spans="1:27">
      <c r="A332" s="30">
        <v>6</v>
      </c>
      <c r="B332" s="30" t="s">
        <v>1109</v>
      </c>
      <c r="C332" s="30" t="s">
        <v>1240</v>
      </c>
      <c r="D332" s="30" t="s">
        <v>1241</v>
      </c>
      <c r="E332" s="31" t="s">
        <v>1242</v>
      </c>
      <c r="F332" s="30" t="s">
        <v>34</v>
      </c>
      <c r="G332" s="32" t="s">
        <v>1243</v>
      </c>
      <c r="H332" s="33">
        <f t="shared" si="71"/>
        <v>205.73</v>
      </c>
      <c r="I332" s="33">
        <v>205.73</v>
      </c>
      <c r="J332" s="33">
        <v>0</v>
      </c>
      <c r="K332" s="58"/>
      <c r="L332" s="58">
        <v>20.5</v>
      </c>
      <c r="M332" s="30" t="s">
        <v>134</v>
      </c>
      <c r="N332" s="31" t="s">
        <v>1244</v>
      </c>
      <c r="O332" s="30" t="s">
        <v>412</v>
      </c>
      <c r="P332" s="30" t="s">
        <v>657</v>
      </c>
      <c r="Q332" s="5">
        <v>1</v>
      </c>
      <c r="U332" s="5">
        <v>4</v>
      </c>
      <c r="X332" s="66"/>
      <c r="Y332" s="66"/>
      <c r="Z332" s="66"/>
      <c r="AA332" s="70"/>
    </row>
    <row r="333" s="4" customFormat="1" ht="36" hidden="1" customHeight="1" spans="1:27">
      <c r="A333" s="37" t="s">
        <v>190</v>
      </c>
      <c r="B333" s="37"/>
      <c r="C333" s="37"/>
      <c r="D333" s="37"/>
      <c r="E333" s="26">
        <v>1</v>
      </c>
      <c r="F333" s="26"/>
      <c r="G333" s="27"/>
      <c r="H333" s="29">
        <f t="shared" ref="H333:L333" si="73">SUM(H334)</f>
        <v>1671</v>
      </c>
      <c r="I333" s="29">
        <f t="shared" si="73"/>
        <v>1671</v>
      </c>
      <c r="J333" s="29">
        <f t="shared" si="73"/>
        <v>0</v>
      </c>
      <c r="K333" s="29">
        <f t="shared" si="73"/>
        <v>0</v>
      </c>
      <c r="L333" s="29">
        <f t="shared" si="73"/>
        <v>167.1</v>
      </c>
      <c r="M333" s="26"/>
      <c r="N333" s="57"/>
      <c r="O333" s="26"/>
      <c r="P333" s="26"/>
      <c r="X333" s="65"/>
      <c r="Y333" s="65"/>
      <c r="Z333" s="65"/>
      <c r="AA333" s="69"/>
    </row>
    <row r="334" s="5" customFormat="1" ht="400" hidden="1" customHeight="1" spans="1:27">
      <c r="A334" s="30">
        <v>1</v>
      </c>
      <c r="B334" s="30" t="s">
        <v>1109</v>
      </c>
      <c r="C334" s="30" t="s">
        <v>1245</v>
      </c>
      <c r="D334" s="30" t="s">
        <v>1156</v>
      </c>
      <c r="E334" s="31" t="s">
        <v>1246</v>
      </c>
      <c r="F334" s="30" t="s">
        <v>34</v>
      </c>
      <c r="G334" s="32" t="s">
        <v>1120</v>
      </c>
      <c r="H334" s="33">
        <f>I334+J334+K334</f>
        <v>1671</v>
      </c>
      <c r="I334" s="33">
        <v>1671</v>
      </c>
      <c r="J334" s="33">
        <v>0</v>
      </c>
      <c r="K334" s="58">
        <v>0</v>
      </c>
      <c r="L334" s="58">
        <v>167.1</v>
      </c>
      <c r="M334" s="30" t="s">
        <v>134</v>
      </c>
      <c r="N334" s="31" t="s">
        <v>1226</v>
      </c>
      <c r="O334" s="30" t="s">
        <v>412</v>
      </c>
      <c r="P334" s="30"/>
      <c r="Q334" s="5">
        <v>1</v>
      </c>
      <c r="T334" s="5">
        <v>4</v>
      </c>
      <c r="X334" s="66"/>
      <c r="Y334" s="66"/>
      <c r="Z334" s="66"/>
      <c r="AA334" s="70"/>
    </row>
    <row r="335" s="4" customFormat="1" ht="36" hidden="1" customHeight="1" spans="1:27">
      <c r="A335" s="26" t="s">
        <v>209</v>
      </c>
      <c r="B335" s="26"/>
      <c r="C335" s="26"/>
      <c r="D335" s="26"/>
      <c r="E335" s="26">
        <v>1</v>
      </c>
      <c r="F335" s="26"/>
      <c r="G335" s="27"/>
      <c r="H335" s="29">
        <f t="shared" ref="H335:L335" si="74">SUM(H336)</f>
        <v>291.78</v>
      </c>
      <c r="I335" s="29">
        <f t="shared" si="74"/>
        <v>291.78</v>
      </c>
      <c r="J335" s="29">
        <f t="shared" si="74"/>
        <v>0</v>
      </c>
      <c r="K335" s="29">
        <f t="shared" si="74"/>
        <v>0</v>
      </c>
      <c r="L335" s="29">
        <f t="shared" si="74"/>
        <v>0</v>
      </c>
      <c r="M335" s="26"/>
      <c r="N335" s="57"/>
      <c r="O335" s="26"/>
      <c r="P335" s="26"/>
      <c r="X335" s="65"/>
      <c r="Y335" s="65"/>
      <c r="Z335" s="65"/>
      <c r="AA335" s="69"/>
    </row>
    <row r="336" s="5" customFormat="1" ht="94" hidden="1" customHeight="1" spans="1:27">
      <c r="A336" s="41">
        <v>1</v>
      </c>
      <c r="B336" s="41" t="s">
        <v>1109</v>
      </c>
      <c r="C336" s="41" t="s">
        <v>1247</v>
      </c>
      <c r="D336" s="41" t="s">
        <v>1109</v>
      </c>
      <c r="E336" s="43" t="s">
        <v>1248</v>
      </c>
      <c r="F336" s="41" t="s">
        <v>34</v>
      </c>
      <c r="G336" s="41" t="s">
        <v>1120</v>
      </c>
      <c r="H336" s="44">
        <f>I336+J336+K336</f>
        <v>291.78</v>
      </c>
      <c r="I336" s="44">
        <v>291.78</v>
      </c>
      <c r="J336" s="44"/>
      <c r="K336" s="44"/>
      <c r="L336" s="44"/>
      <c r="M336" s="41" t="s">
        <v>134</v>
      </c>
      <c r="N336" s="43"/>
      <c r="O336" s="41" t="s">
        <v>412</v>
      </c>
      <c r="P336" s="41"/>
      <c r="Q336" s="5">
        <v>1</v>
      </c>
      <c r="X336" s="66"/>
      <c r="Y336" s="66"/>
      <c r="Z336" s="66"/>
      <c r="AA336" s="70"/>
    </row>
  </sheetData>
  <mergeCells count="72">
    <mergeCell ref="A1:P1"/>
    <mergeCell ref="A2:P2"/>
    <mergeCell ref="H3:K3"/>
    <mergeCell ref="A6:D6"/>
    <mergeCell ref="A7:D7"/>
    <mergeCell ref="A8:D8"/>
    <mergeCell ref="A13:D13"/>
    <mergeCell ref="A14:D14"/>
    <mergeCell ref="A29:D29"/>
    <mergeCell ref="A37:D37"/>
    <mergeCell ref="A46:D46"/>
    <mergeCell ref="A53:D53"/>
    <mergeCell ref="A55:D55"/>
    <mergeCell ref="A57:D57"/>
    <mergeCell ref="A59:D59"/>
    <mergeCell ref="A60:D60"/>
    <mergeCell ref="A68:D68"/>
    <mergeCell ref="A77:D77"/>
    <mergeCell ref="A90:D90"/>
    <mergeCell ref="A109:D109"/>
    <mergeCell ref="A111:D111"/>
    <mergeCell ref="A113:D113"/>
    <mergeCell ref="A114:D114"/>
    <mergeCell ref="A145:D145"/>
    <mergeCell ref="A155:D155"/>
    <mergeCell ref="A162:D162"/>
    <mergeCell ref="A164:D164"/>
    <mergeCell ref="A165:D165"/>
    <mergeCell ref="A176:D176"/>
    <mergeCell ref="A180:D180"/>
    <mergeCell ref="A189:D189"/>
    <mergeCell ref="A191:D191"/>
    <mergeCell ref="A193:D193"/>
    <mergeCell ref="A195:D195"/>
    <mergeCell ref="A197:D197"/>
    <mergeCell ref="A198:D198"/>
    <mergeCell ref="A210:D210"/>
    <mergeCell ref="A220:D220"/>
    <mergeCell ref="A236:D236"/>
    <mergeCell ref="A239:D239"/>
    <mergeCell ref="A241:D241"/>
    <mergeCell ref="A243:D243"/>
    <mergeCell ref="A244:D244"/>
    <mergeCell ref="A262:D262"/>
    <mergeCell ref="A284:D284"/>
    <mergeCell ref="A297:D297"/>
    <mergeCell ref="A299:D299"/>
    <mergeCell ref="A301:D301"/>
    <mergeCell ref="A302:D302"/>
    <mergeCell ref="A323:D323"/>
    <mergeCell ref="A326:D326"/>
    <mergeCell ref="A333:D333"/>
    <mergeCell ref="A335:D335"/>
    <mergeCell ref="A3:A4"/>
    <mergeCell ref="B3:B4"/>
    <mergeCell ref="C3:C4"/>
    <mergeCell ref="D3:D4"/>
    <mergeCell ref="E3:E4"/>
    <mergeCell ref="F3:F4"/>
    <mergeCell ref="G3:G4"/>
    <mergeCell ref="L3:L4"/>
    <mergeCell ref="M3:M4"/>
    <mergeCell ref="N3:N4"/>
    <mergeCell ref="O3:O4"/>
    <mergeCell ref="P3:P4"/>
    <mergeCell ref="Q3:Q4"/>
    <mergeCell ref="R3:R4"/>
    <mergeCell ref="S3:S4"/>
    <mergeCell ref="T3:T4"/>
    <mergeCell ref="U3:U4"/>
    <mergeCell ref="V3:V4"/>
    <mergeCell ref="W3:W4"/>
  </mergeCells>
  <printOptions horizontalCentered="1"/>
  <pageMargins left="0.156944444444444" right="0.118055555555556" top="0.708333333333333" bottom="0.409027777777778" header="0.275" footer="0.5"/>
  <pageSetup paperSize="8" scale="5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林芝市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认为？帅！！</cp:lastModifiedBy>
  <cp:revision>0</cp:revision>
  <dcterms:created xsi:type="dcterms:W3CDTF">2022-05-24T06:13:00Z</dcterms:created>
  <dcterms:modified xsi:type="dcterms:W3CDTF">2015-01-01T13:10:40Z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56CA0C996F8E4517869487596B3F44FB_13</vt:lpwstr>
  </property>
  <property fmtid="{D5CDD505-2E9C-101B-9397-08002B2CF9AE}" pid="3" name="KSOProductBuildVer">
    <vt:lpwstr>2052-12.1.0.18912</vt:lpwstr>
  </property>
  <property fmtid="{D5CDD505-2E9C-101B-9397-08002B2CF9AE}" pid="4" name="KSOReadingLayout">
    <vt:bool>true</vt:bool>
  </property>
</Properties>
</file>